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s15b01\水道経営課$\15 調査・統計\2_経営分析比較表\R5年度決算用\下水道事業\"/>
    </mc:Choice>
  </mc:AlternateContent>
  <workbookProtection workbookAlgorithmName="SHA-512" workbookHashValue="JbEE0OUWo3i4yAqTHDM300QWrW3dahHnmxaxfLP9z3jBJZeKMOk1ykJAW2ruhSc4236+nmBX7ptEh83VlOAOsQ==" workbookSaltValue="bSiurf+5S/HOLR5wn5gbxA=="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<sst xmlns="http://schemas.openxmlformats.org/spreadsheetml/2006/main" count="253" uniqueCount="117">
  <si>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</si>
  <si>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</si>
  <si>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</si>
  <si>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</si>
  <si>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</si>
  <si>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</si>
  <si>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</si>
  <si>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</si>
  <si>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</si>
  <si>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</si>
  <si>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</si>
  <si>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</si>
  <si>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</si>
  <si>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</si>
  <si>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</si>
  <si>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</si>
  <si>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</si>
  <si>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</si>
  <si>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</si>
  <si>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</si>
  <si>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</si>
  <si>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</si>
  <si>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</si>
  <si>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</si>
  <si>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</si>
  <si>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</si>
  <si>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</si>
  <si>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</si>
  <si>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</si>
  <si>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</si>
  <si>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</si>
  <si>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</si>
  <si>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</si>
  <si>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</si>
  <si>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</si>
  <si>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</si>
  <si>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</si>
  <si>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</si>
  <si>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</si>
  <si>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</si>
  <si>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</si>
  <si>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</si>
  <si>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</si>
  <si>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</si>
  <si>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</si>
  <si>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</si>
  <si>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</si>
  <si>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</si>
  <si>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</si>
  <si>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</si>
  <si>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</si>
  <si>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</si>
  <si>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</si>
  <si>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</si>
  <si>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</si>
  <si>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</si>
  <si>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</si>
  <si>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</si>
  <si>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</si>
  <si>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</si>
  <si>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</si>
  <si>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</si>
  <si>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</si>
  <si>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</si>
  <si>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</si>
  <si>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</si>
  <si>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</si>
  <si>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</si>
  <si>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</si>
  <si>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</si>
  <si>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</si>
  <si>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</si>
  <si>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</si>
  <si>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</si>
  <si>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</si>
  <si>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</si>
  <si>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</si>
  <si>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</si>
  <si>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</si>
  <si>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</si>
  <si>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</si>
  <si>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</si>
  <si>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</si>
  <si>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</si>
  <si>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</si>
  <si>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</si>
  <si>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</si>
  <si>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</si>
  <si>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</si>
  <si>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</si>
  <si>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</si>
  <si>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</si>
  <si>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</si>
  <si>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</si>
  <si>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</si>
  <si>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</si>
  <si>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岐阜県　中津川市</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</si>
  <si>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</si>
  <si>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</si>
  <si>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</si>
  <si>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</si>
  <si>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</si>
  <si>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</si>
  <si>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</si>
  <si>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</si>
  <si>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</si>
  <si>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</si>
  <si>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</si>
  <si>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</si>
  <si>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</si>
  <si>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</si>
  <si>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</si>
  <si>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</si>
  <si>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</si>
  <si>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r>
      <t xml:space="preserve">①経常収支比率は、前年度と比較し10.13ポイント減少したが、100％を上回っています。一般会計からの繰入金の減少により、類似団体平均値を下回りました。
②累積欠損金比率は、0％を維持しました。
③流動比率は、前年度と比較して15.84ポイント増加しましたが、100％及び類似団体平均値を下回っています。未普及地域の整備、企業債の償還が進むことで、徐々に数値は改善される見込みです。
④企業債残高対事業規模比率は、類似団体平均値を下回っています。近年、企業債残高は5％程度ずつ減少しており、今後も必要最低限の借入のみ行うことで健全経営に努めます。
⑤経費回収率は、下水道使用料収入が増加したものの汚水処理費が増加したことにより100％を下回りました。
</t>
    </r>
    <r>
      <rPr>
        <sz val="11"/>
        <rFont val="ＭＳ ゴシック"/>
        <family val="3"/>
        <charset val="128"/>
      </rPr>
      <t>⑥汚水処理原価は、汚水処理費の増加により前年度と比較して42.26ポイント増加しました。</t>
    </r>
    <r>
      <rPr>
        <sz val="11"/>
        <color theme="1"/>
        <rFont val="ＭＳ ゴシック"/>
        <family val="3"/>
        <charset val="128"/>
      </rPr>
      <t>今後、リニア開業に向けて開発が進むことが予想されるため、徐々に数値は改善される見込みです。
⑦施設利用率は、前年度と比較し4.17ポイント増加したが、類似団体平均値を下回っています。晴天時一日平均処理水量が増加したことによるもので、今後も徐々に増加していくことが予想されます。
⑧水洗化率は、前年度と比較して0.09ポイントと微増したが、類似団体平均値を下回っています。処理区域内人口が減少傾向にあるため、水洗化率は増加しています。リニア開業に関連して水洗化の推進を図り、経営基盤の強化に努めます。</t>
    </r>
    <rPh sb="335" eb="340">
      <t>オスイショリヒ</t>
    </rPh>
    <rPh sb="341" eb="343">
      <t>ゾウカ</t>
    </rPh>
    <rPh sb="350" eb="352">
      <t>ヒカク</t>
    </rPh>
    <rPh sb="363" eb="365">
      <t>ゾウカ</t>
    </rPh>
    <rPh sb="424" eb="427">
      <t>ゼンネンド</t>
    </rPh>
    <rPh sb="428" eb="430">
      <t>ヒカク</t>
    </rPh>
    <rPh sb="439" eb="441">
      <t>ゾウカ</t>
    </rPh>
    <rPh sb="473" eb="475">
      <t>ゾウカ</t>
    </rPh>
    <rPh sb="516" eb="519">
      <t>ゼンネンド</t>
    </rPh>
    <rPh sb="520" eb="522">
      <t>ヒカク</t>
    </rPh>
    <rPh sb="533" eb="535">
      <t>ビゾウ</t>
    </rPh>
    <rPh sb="573" eb="577">
      <t>スイセンカリツ</t>
    </rPh>
    <rPh sb="578" eb="580">
      <t>ゾウカ</t>
    </rPh>
    <phoneticPr fontId="4"/>
  </si>
  <si>
    <t xml:space="preserve">　本市の人口は今後も減少が予想されているものの、リニア開業に関連する民間の設備投資も増えると予想されることから、有収水量については増加していくと考えられます。しかしながら、一般会計繰入金については、総務省繰出基準の該当となるものが減少しているため、経常経費の削減により経営の健全性の維持に努めます。
　令和2年4月から、下水道事業は地方公営企業法を適用しました。経営状況を減価償却費などを含め、より正確かつ客観的にとらえることが可能となったため、今後も経年比較をしながら、詳細な分析を行っていきます。分析結果から適正な受益者負担を検討しつつ、将来の設備更新にも備えた持続可能な下水道経営の確立を目指し、引き続き経営改善に努めます。
</t>
    <rPh sb="1" eb="2">
      <t>ホン</t>
    </rPh>
    <rPh sb="7" eb="9">
      <t>コンゴ</t>
    </rPh>
    <rPh sb="13" eb="15">
      <t>ヨソウ</t>
    </rPh>
    <rPh sb="27" eb="29">
      <t>カイギョウ</t>
    </rPh>
    <rPh sb="30" eb="32">
      <t>カンレン</t>
    </rPh>
    <rPh sb="34" eb="36">
      <t>ミンカン</t>
    </rPh>
    <rPh sb="37" eb="39">
      <t>セツビ</t>
    </rPh>
    <rPh sb="39" eb="41">
      <t>トウシ</t>
    </rPh>
    <rPh sb="42" eb="43">
      <t>フ</t>
    </rPh>
    <rPh sb="46" eb="48">
      <t>ヨソウ</t>
    </rPh>
    <rPh sb="56" eb="60">
      <t>ユウシュウ</t>
    </rPh>
    <rPh sb="65" eb="67">
      <t>ゾウカ</t>
    </rPh>
    <rPh sb="72" eb="73">
      <t>カンガ</t>
    </rPh>
    <rPh sb="86" eb="88">
      <t>イッパン</t>
    </rPh>
    <rPh sb="88" eb="90">
      <t>カイケイ</t>
    </rPh>
    <rPh sb="90" eb="92">
      <t>クリイレ</t>
    </rPh>
    <rPh sb="92" eb="93">
      <t>キン</t>
    </rPh>
    <rPh sb="99" eb="102">
      <t>ソウムショウ</t>
    </rPh>
    <rPh sb="102" eb="104">
      <t>クリダ</t>
    </rPh>
    <rPh sb="104" eb="106">
      <t>キジュン</t>
    </rPh>
    <rPh sb="107" eb="109">
      <t>ガイトウ</t>
    </rPh>
    <rPh sb="115" eb="117">
      <t>ゲンショウ</t>
    </rPh>
    <rPh sb="124" eb="128">
      <t>ケイジョウケイヒ</t>
    </rPh>
    <rPh sb="129" eb="131">
      <t>サクゲン</t>
    </rPh>
    <rPh sb="134" eb="136">
      <t>ケイエイ</t>
    </rPh>
    <rPh sb="137" eb="140">
      <t>ケンゼンセイ</t>
    </rPh>
    <rPh sb="141" eb="143">
      <t>イジ</t>
    </rPh>
    <rPh sb="144" eb="145">
      <t>ツト</t>
    </rPh>
    <rPh sb="160" eb="163">
      <t>ゲスイドウ</t>
    </rPh>
    <rPh sb="163" eb="165">
      <t>ジギョウ</t>
    </rPh>
    <rPh sb="166" eb="168">
      <t>チホウ</t>
    </rPh>
    <rPh sb="172" eb="173">
      <t>ホウ</t>
    </rPh>
    <rPh sb="174" eb="176">
      <t>テキヨウ</t>
    </rPh>
    <rPh sb="181" eb="183">
      <t>ケイエイ</t>
    </rPh>
    <rPh sb="183" eb="185">
      <t>ジョウキョウ</t>
    </rPh>
    <rPh sb="194" eb="195">
      <t>フク</t>
    </rPh>
    <rPh sb="199" eb="201">
      <t>セイカク</t>
    </rPh>
    <rPh sb="214" eb="216">
      <t>カノウ</t>
    </rPh>
    <rPh sb="226" eb="228">
      <t>ケイネン</t>
    </rPh>
    <rPh sb="228" eb="230">
      <t>ヒカク</t>
    </rPh>
    <rPh sb="236" eb="238">
      <t>ショウサイ</t>
    </rPh>
    <rPh sb="239" eb="241">
      <t>ブンセキ</t>
    </rPh>
    <rPh sb="242" eb="243">
      <t>オコナ</t>
    </rPh>
    <rPh sb="250" eb="252">
      <t>ブンセキ</t>
    </rPh>
    <rPh sb="252" eb="254">
      <t>ケッカ</t>
    </rPh>
    <rPh sb="256" eb="258">
      <t>テキセイ</t>
    </rPh>
    <rPh sb="259" eb="262">
      <t>ジュエキシャ</t>
    </rPh>
    <rPh sb="262" eb="264">
      <t>フタン</t>
    </rPh>
    <rPh sb="265" eb="267">
      <t>ケントウ</t>
    </rPh>
    <rPh sb="271" eb="273">
      <t>ショウライ</t>
    </rPh>
    <rPh sb="274" eb="276">
      <t>セツビ</t>
    </rPh>
    <rPh sb="276" eb="278">
      <t>コウシン</t>
    </rPh>
    <rPh sb="280" eb="281">
      <t>ソナ</t>
    </rPh>
    <rPh sb="283" eb="285">
      <t>ジゾク</t>
    </rPh>
    <rPh sb="285" eb="287">
      <t>カノウ</t>
    </rPh>
    <rPh sb="288" eb="291">
      <t>ゲスイドウ</t>
    </rPh>
    <rPh sb="291" eb="293">
      <t>ケイエイ</t>
    </rPh>
    <rPh sb="294" eb="296">
      <t>カクリツ</t>
    </rPh>
    <rPh sb="297" eb="299">
      <t>メザ</t>
    </rPh>
    <rPh sb="301" eb="302">
      <t>ヒ</t>
    </rPh>
    <rPh sb="303" eb="304">
      <t>ツヅ</t>
    </rPh>
    <phoneticPr fontId="4"/>
  </si>
  <si>
    <t>①有形固定資産減価償却率は、法適用4年目で減価償却累計額は4年分のみとなるため、低い数値となっています。
②管渠老朽化率は、中津川処理区が平成元年供用開始、坂本処理区が平成23年供用開始であり、法定耐用年数を経過した管渠がないため、0％となります。更新時期はまだ到来していませんが、老朽化率の上昇に備えてストックマネジメント計画に基づく計画的な更新を図ります。
③管渠改善率については、中核工業団地の管渠改築更新により、前年度と比較して0.21ポイント増加しています。</t>
    <rPh sb="14" eb="17">
      <t>ホウテキヨウ</t>
    </rPh>
    <rPh sb="18" eb="20">
      <t>ネンメ</t>
    </rPh>
    <rPh sb="21" eb="25">
      <t>ゲンカショウキャク</t>
    </rPh>
    <rPh sb="25" eb="28">
      <t>ルイケイガク</t>
    </rPh>
    <rPh sb="30" eb="32">
      <t>ネンブン</t>
    </rPh>
    <rPh sb="40" eb="41">
      <t>ヒク</t>
    </rPh>
    <rPh sb="42" eb="44">
      <t>スウチ</t>
    </rPh>
    <rPh sb="54" eb="60">
      <t>カンキョロウキュウカリツ</t>
    </rPh>
    <rPh sb="162" eb="164">
      <t>ケイカク</t>
    </rPh>
    <rPh sb="165" eb="166">
      <t>モト</t>
    </rPh>
    <rPh sb="182" eb="184">
      <t>カンキョ</t>
    </rPh>
    <rPh sb="184" eb="186">
      <t>カイゼン</t>
    </rPh>
    <rPh sb="186" eb="187">
      <t>リツ</t>
    </rPh>
    <rPh sb="193" eb="199">
      <t>チュウカクコウギョウダンチ</t>
    </rPh>
    <rPh sb="200" eb="202">
      <t>カンキョ</t>
    </rPh>
    <rPh sb="202" eb="204">
      <t>カイチク</t>
    </rPh>
    <rPh sb="204" eb="206">
      <t>コウシン</t>
    </rPh>
    <rPh sb="210" eb="213">
      <t>ゼンネンド</t>
    </rPh>
    <rPh sb="214" eb="216">
      <t>ヒカク</t>
    </rPh>
    <rPh sb="226" eb="228">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</si>
</sst>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6" borderId="6" xfId="0" applyFont="1" applyFill="1" applyBorder="1" applyAlignment="1" applyProtection="1">
      <alignment horizontal="left" vertical="top" wrapText="1"/>
      <protection locked="0"/>
    </xf>
    <xf numFmtId="0" fontId="5" fillId="6" borderId="0" xfId="0" applyFont="1" applyFill="1" applyAlignment="1" applyProtection="1">
      <alignment horizontal="left" vertical="top" wrapText="1"/>
      <protection locked="0"/>
    </xf>
    <xf numFmtId="0" fontId="5" fillId="6" borderId="7" xfId="0" applyFont="1" applyFill="1" applyBorder="1" applyAlignment="1" applyProtection="1">
      <alignment horizontal="left" vertical="top" wrapText="1"/>
      <protection locked="0"/>
    </xf>
    <xf numFmtId="0" fontId="5" fillId="6" borderId="8" xfId="0" applyFont="1" applyFill="1" applyBorder="1" applyAlignment="1" applyProtection="1">
      <alignment horizontal="left" vertical="top" wrapText="1"/>
      <protection locked="0"/>
    </xf>
    <xf numFmtId="0" fontId="5" fillId="6" borderId="1" xfId="0" applyFont="1" applyFill="1" applyBorder="1" applyAlignment="1" applyProtection="1">
      <alignment horizontal="left" vertical="top" wrapText="1"/>
      <protection locked="0"/>
    </xf>
    <xf numFmtId="0" fontId="5" fillId="6" borderId="9" xfId="0" applyFont="1" applyFill="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0.54</c:v>
                </c:pt>
                <c:pt idx="2">
                  <c:v>0.63</c:v>
                </c:pt>
                <c:pt idx="3" formatCode="#,##0.00;&quot;△&quot;#,##0.00">
                  <c:v>0</c:v>
                </c:pt>
                <c:pt idx="4">
                  <c:v>0.21</c:v>
                </c:pt>
              </c:numCache>
            </c:numRef>
          </c:val>
          <c:extLst>
            <c:ext xmlns:c16="http://schemas.microsoft.com/office/drawing/2014/chart" uri="{C3380CC4-5D6E-409C-BE32-E72D297353CC}">
              <c16:uniqueId val="{00000000-5EA8-4724-9256-2B50E89F6D5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0.15</c:v>
                </c:pt>
                <c:pt idx="2">
                  <c:v>0.15</c:v>
                </c:pt>
                <c:pt idx="3">
                  <c:v>0.12</c:v>
                </c:pt>
                <c:pt idx="4">
                  <c:v>0.06</c:v>
                </c:pt>
              </c:numCache>
            </c:numRef>
          </c:val>
          <c:smooth val="0"/>
          <c:extLst>
            <c:ext xmlns:c16="http://schemas.microsoft.com/office/drawing/2014/chart" uri="{C3380CC4-5D6E-409C-BE32-E72D297353CC}">
              <c16:uniqueId val="{00000001-5EA8-4724-9256-2B50E89F6D5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47.17</c:v>
                </c:pt>
                <c:pt idx="2">
                  <c:v>49.99</c:v>
                </c:pt>
                <c:pt idx="3">
                  <c:v>48.36</c:v>
                </c:pt>
                <c:pt idx="4">
                  <c:v>52.53</c:v>
                </c:pt>
              </c:numCache>
            </c:numRef>
          </c:val>
          <c:extLst>
            <c:ext xmlns:c16="http://schemas.microsoft.com/office/drawing/2014/chart" uri="{C3380CC4-5D6E-409C-BE32-E72D297353CC}">
              <c16:uniqueId val="{00000000-E80A-4965-8F13-7A652A0802B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56.72</c:v>
                </c:pt>
                <c:pt idx="2">
                  <c:v>56.43</c:v>
                </c:pt>
                <c:pt idx="3">
                  <c:v>55.82</c:v>
                </c:pt>
                <c:pt idx="4">
                  <c:v>55.04</c:v>
                </c:pt>
              </c:numCache>
            </c:numRef>
          </c:val>
          <c:smooth val="0"/>
          <c:extLst>
            <c:ext xmlns:c16="http://schemas.microsoft.com/office/drawing/2014/chart" uri="{C3380CC4-5D6E-409C-BE32-E72D297353CC}">
              <c16:uniqueId val="{00000001-E80A-4965-8F13-7A652A0802B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84.5</c:v>
                </c:pt>
                <c:pt idx="2">
                  <c:v>84.71</c:v>
                </c:pt>
                <c:pt idx="3">
                  <c:v>86.39</c:v>
                </c:pt>
                <c:pt idx="4">
                  <c:v>86.48</c:v>
                </c:pt>
              </c:numCache>
            </c:numRef>
          </c:val>
          <c:extLst>
            <c:ext xmlns:c16="http://schemas.microsoft.com/office/drawing/2014/chart" uri="{C3380CC4-5D6E-409C-BE32-E72D297353CC}">
              <c16:uniqueId val="{00000000-6320-4A3B-9971-3BFF66F8A97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90.72</c:v>
                </c:pt>
                <c:pt idx="2">
                  <c:v>91.07</c:v>
                </c:pt>
                <c:pt idx="3">
                  <c:v>90.67</c:v>
                </c:pt>
                <c:pt idx="4">
                  <c:v>91.92</c:v>
                </c:pt>
              </c:numCache>
            </c:numRef>
          </c:val>
          <c:smooth val="0"/>
          <c:extLst>
            <c:ext xmlns:c16="http://schemas.microsoft.com/office/drawing/2014/chart" uri="{C3380CC4-5D6E-409C-BE32-E72D297353CC}">
              <c16:uniqueId val="{00000001-6320-4A3B-9971-3BFF66F8A97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103.36</c:v>
                </c:pt>
                <c:pt idx="2">
                  <c:v>99.98</c:v>
                </c:pt>
                <c:pt idx="3">
                  <c:v>116.1</c:v>
                </c:pt>
                <c:pt idx="4">
                  <c:v>105.97</c:v>
                </c:pt>
              </c:numCache>
            </c:numRef>
          </c:val>
          <c:extLst>
            <c:ext xmlns:c16="http://schemas.microsoft.com/office/drawing/2014/chart" uri="{C3380CC4-5D6E-409C-BE32-E72D297353CC}">
              <c16:uniqueId val="{00000000-1466-4D41-9879-42C5350BED6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106.5</c:v>
                </c:pt>
                <c:pt idx="2">
                  <c:v>106.22</c:v>
                </c:pt>
                <c:pt idx="3">
                  <c:v>107.01</c:v>
                </c:pt>
                <c:pt idx="4">
                  <c:v>106.8</c:v>
                </c:pt>
              </c:numCache>
            </c:numRef>
          </c:val>
          <c:smooth val="0"/>
          <c:extLst>
            <c:ext xmlns:c16="http://schemas.microsoft.com/office/drawing/2014/chart" uri="{C3380CC4-5D6E-409C-BE32-E72D297353CC}">
              <c16:uniqueId val="{00000001-1466-4D41-9879-42C5350BED6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3.68</c:v>
                </c:pt>
                <c:pt idx="2">
                  <c:v>7.32</c:v>
                </c:pt>
                <c:pt idx="3">
                  <c:v>10.76</c:v>
                </c:pt>
                <c:pt idx="4">
                  <c:v>14.09</c:v>
                </c:pt>
              </c:numCache>
            </c:numRef>
          </c:val>
          <c:extLst>
            <c:ext xmlns:c16="http://schemas.microsoft.com/office/drawing/2014/chart" uri="{C3380CC4-5D6E-409C-BE32-E72D297353CC}">
              <c16:uniqueId val="{00000000-92BC-408A-A1A2-8E91D0DB4DF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20.78</c:v>
                </c:pt>
                <c:pt idx="2">
                  <c:v>23.54</c:v>
                </c:pt>
                <c:pt idx="3">
                  <c:v>25.86</c:v>
                </c:pt>
                <c:pt idx="4">
                  <c:v>31.14</c:v>
                </c:pt>
              </c:numCache>
            </c:numRef>
          </c:val>
          <c:smooth val="0"/>
          <c:extLst>
            <c:ext xmlns:c16="http://schemas.microsoft.com/office/drawing/2014/chart" uri="{C3380CC4-5D6E-409C-BE32-E72D297353CC}">
              <c16:uniqueId val="{00000001-92BC-408A-A1A2-8E91D0DB4DF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A25-45A5-AC90-CD3AB5B6D02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1.34</c:v>
                </c:pt>
                <c:pt idx="2">
                  <c:v>1.5</c:v>
                </c:pt>
                <c:pt idx="3">
                  <c:v>1.4</c:v>
                </c:pt>
                <c:pt idx="4">
                  <c:v>0.76</c:v>
                </c:pt>
              </c:numCache>
            </c:numRef>
          </c:val>
          <c:smooth val="0"/>
          <c:extLst>
            <c:ext xmlns:c16="http://schemas.microsoft.com/office/drawing/2014/chart" uri="{C3380CC4-5D6E-409C-BE32-E72D297353CC}">
              <c16:uniqueId val="{00000001-3A25-45A5-AC90-CD3AB5B6D02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14.51</c:v>
                </c:pt>
                <c:pt idx="2">
                  <c:v>14.69</c:v>
                </c:pt>
                <c:pt idx="3" formatCode="#,##0.00;&quot;△&quot;#,##0.00">
                  <c:v>0</c:v>
                </c:pt>
                <c:pt idx="4" formatCode="#,##0.00;&quot;△&quot;#,##0.00">
                  <c:v>0</c:v>
                </c:pt>
              </c:numCache>
            </c:numRef>
          </c:val>
          <c:extLst>
            <c:ext xmlns:c16="http://schemas.microsoft.com/office/drawing/2014/chart" uri="{C3380CC4-5D6E-409C-BE32-E72D297353CC}">
              <c16:uniqueId val="{00000000-68EB-400E-BC68-368D2497973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18.36</c:v>
                </c:pt>
                <c:pt idx="2">
                  <c:v>18.010000000000002</c:v>
                </c:pt>
                <c:pt idx="3">
                  <c:v>23.86</c:v>
                </c:pt>
                <c:pt idx="4">
                  <c:v>26.89</c:v>
                </c:pt>
              </c:numCache>
            </c:numRef>
          </c:val>
          <c:smooth val="0"/>
          <c:extLst>
            <c:ext xmlns:c16="http://schemas.microsoft.com/office/drawing/2014/chart" uri="{C3380CC4-5D6E-409C-BE32-E72D297353CC}">
              <c16:uniqueId val="{00000001-68EB-400E-BC68-368D2497973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37.28</c:v>
                </c:pt>
                <c:pt idx="2">
                  <c:v>19.88</c:v>
                </c:pt>
                <c:pt idx="3">
                  <c:v>45.63</c:v>
                </c:pt>
                <c:pt idx="4">
                  <c:v>61.47</c:v>
                </c:pt>
              </c:numCache>
            </c:numRef>
          </c:val>
          <c:extLst>
            <c:ext xmlns:c16="http://schemas.microsoft.com/office/drawing/2014/chart" uri="{C3380CC4-5D6E-409C-BE32-E72D297353CC}">
              <c16:uniqueId val="{00000000-7B6B-43F8-82B3-2C38E6BC1CC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55.6</c:v>
                </c:pt>
                <c:pt idx="2">
                  <c:v>59.4</c:v>
                </c:pt>
                <c:pt idx="3">
                  <c:v>68.27</c:v>
                </c:pt>
                <c:pt idx="4">
                  <c:v>77.260000000000005</c:v>
                </c:pt>
              </c:numCache>
            </c:numRef>
          </c:val>
          <c:smooth val="0"/>
          <c:extLst>
            <c:ext xmlns:c16="http://schemas.microsoft.com/office/drawing/2014/chart" uri="{C3380CC4-5D6E-409C-BE32-E72D297353CC}">
              <c16:uniqueId val="{00000001-7B6B-43F8-82B3-2C38E6BC1CC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412.35</c:v>
                </c:pt>
                <c:pt idx="2">
                  <c:v>381.97</c:v>
                </c:pt>
                <c:pt idx="3">
                  <c:v>105.53</c:v>
                </c:pt>
                <c:pt idx="4">
                  <c:v>315.11</c:v>
                </c:pt>
              </c:numCache>
            </c:numRef>
          </c:val>
          <c:extLst>
            <c:ext xmlns:c16="http://schemas.microsoft.com/office/drawing/2014/chart" uri="{C3380CC4-5D6E-409C-BE32-E72D297353CC}">
              <c16:uniqueId val="{00000000-0716-4642-83EC-AC31927DDE4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789.08</c:v>
                </c:pt>
                <c:pt idx="2">
                  <c:v>747.84</c:v>
                </c:pt>
                <c:pt idx="3">
                  <c:v>804.98</c:v>
                </c:pt>
                <c:pt idx="4">
                  <c:v>730.84</c:v>
                </c:pt>
              </c:numCache>
            </c:numRef>
          </c:val>
          <c:smooth val="0"/>
          <c:extLst>
            <c:ext xmlns:c16="http://schemas.microsoft.com/office/drawing/2014/chart" uri="{C3380CC4-5D6E-409C-BE32-E72D297353CC}">
              <c16:uniqueId val="{00000001-0716-4642-83EC-AC31927DDE4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105.05</c:v>
                </c:pt>
                <c:pt idx="2">
                  <c:v>100.36</c:v>
                </c:pt>
                <c:pt idx="3">
                  <c:v>116.34</c:v>
                </c:pt>
                <c:pt idx="4">
                  <c:v>93.46</c:v>
                </c:pt>
              </c:numCache>
            </c:numRef>
          </c:val>
          <c:extLst>
            <c:ext xmlns:c16="http://schemas.microsoft.com/office/drawing/2014/chart" uri="{C3380CC4-5D6E-409C-BE32-E72D297353CC}">
              <c16:uniqueId val="{00000000-124F-4AC6-A3BE-CC94CDD877F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88.25</c:v>
                </c:pt>
                <c:pt idx="2">
                  <c:v>90.17</c:v>
                </c:pt>
                <c:pt idx="3">
                  <c:v>88.71</c:v>
                </c:pt>
                <c:pt idx="4">
                  <c:v>89.17</c:v>
                </c:pt>
              </c:numCache>
            </c:numRef>
          </c:val>
          <c:smooth val="0"/>
          <c:extLst>
            <c:ext xmlns:c16="http://schemas.microsoft.com/office/drawing/2014/chart" uri="{C3380CC4-5D6E-409C-BE32-E72D297353CC}">
              <c16:uniqueId val="{00000001-124F-4AC6-A3BE-CC94CDD877F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182.71</c:v>
                </c:pt>
                <c:pt idx="2">
                  <c:v>191.61</c:v>
                </c:pt>
                <c:pt idx="3">
                  <c:v>166.56</c:v>
                </c:pt>
                <c:pt idx="4">
                  <c:v>208.82</c:v>
                </c:pt>
              </c:numCache>
            </c:numRef>
          </c:val>
          <c:extLst>
            <c:ext xmlns:c16="http://schemas.microsoft.com/office/drawing/2014/chart" uri="{C3380CC4-5D6E-409C-BE32-E72D297353CC}">
              <c16:uniqueId val="{00000000-C3FB-47B7-A818-8843360D81B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176.37</c:v>
                </c:pt>
                <c:pt idx="2">
                  <c:v>173.17</c:v>
                </c:pt>
                <c:pt idx="3">
                  <c:v>174.8</c:v>
                </c:pt>
                <c:pt idx="4">
                  <c:v>184.85</c:v>
                </c:pt>
              </c:numCache>
            </c:numRef>
          </c:val>
          <c:smooth val="0"/>
          <c:extLst>
            <c:ext xmlns:c16="http://schemas.microsoft.com/office/drawing/2014/chart" uri="{C3380CC4-5D6E-409C-BE32-E72D297353CC}">
              <c16:uniqueId val="{00000001-C3FB-47B7-A818-8843360D81B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 Id="rId1" Type="http://schemas.openxmlformats.org/officeDocument/2006/relationships/printerSettings" Target="../printerSettings/printerSettings1.bin" /></Relationships>
</file>

<file path=xl/worksheets/_rels/sheet2.xml.rels>&#65279;<?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岐阜県　中津川市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Cd1</v>
      </c>
      <c r="X8" s="64"/>
      <c r="Y8" s="64"/>
      <c r="Z8" s="64"/>
      <c r="AA8" s="64"/>
      <c r="AB8" s="64"/>
      <c r="AC8" s="64"/>
      <c r="AD8" s="65" t="str">
        <f>データ!$M$6</f>
        <v>非設置</v>
      </c>
      <c r="AE8" s="65"/>
      <c r="AF8" s="65"/>
      <c r="AG8" s="65"/>
      <c r="AH8" s="65"/>
      <c r="AI8" s="65"/>
      <c r="AJ8" s="65"/>
      <c r="AK8" s="3"/>
      <c r="AL8" s="45">
        <f>データ!S6</f>
        <v>74532</v>
      </c>
      <c r="AM8" s="45"/>
      <c r="AN8" s="45"/>
      <c r="AO8" s="45"/>
      <c r="AP8" s="45"/>
      <c r="AQ8" s="45"/>
      <c r="AR8" s="45"/>
      <c r="AS8" s="45"/>
      <c r="AT8" s="44">
        <f>データ!T6</f>
        <v>676.45</v>
      </c>
      <c r="AU8" s="44"/>
      <c r="AV8" s="44"/>
      <c r="AW8" s="44"/>
      <c r="AX8" s="44"/>
      <c r="AY8" s="44"/>
      <c r="AZ8" s="44"/>
      <c r="BA8" s="44"/>
      <c r="BB8" s="44">
        <f>データ!U6</f>
        <v>110.18</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72.17</v>
      </c>
      <c r="J10" s="44"/>
      <c r="K10" s="44"/>
      <c r="L10" s="44"/>
      <c r="M10" s="44"/>
      <c r="N10" s="44"/>
      <c r="O10" s="44"/>
      <c r="P10" s="44">
        <f>データ!P6</f>
        <v>31.87</v>
      </c>
      <c r="Q10" s="44"/>
      <c r="R10" s="44"/>
      <c r="S10" s="44"/>
      <c r="T10" s="44"/>
      <c r="U10" s="44"/>
      <c r="V10" s="44"/>
      <c r="W10" s="44">
        <f>データ!Q6</f>
        <v>61.26</v>
      </c>
      <c r="X10" s="44"/>
      <c r="Y10" s="44"/>
      <c r="Z10" s="44"/>
      <c r="AA10" s="44"/>
      <c r="AB10" s="44"/>
      <c r="AC10" s="44"/>
      <c r="AD10" s="45">
        <f>データ!R6</f>
        <v>3740</v>
      </c>
      <c r="AE10" s="45"/>
      <c r="AF10" s="45"/>
      <c r="AG10" s="45"/>
      <c r="AH10" s="45"/>
      <c r="AI10" s="45"/>
      <c r="AJ10" s="45"/>
      <c r="AK10" s="2"/>
      <c r="AL10" s="45">
        <f>データ!V6</f>
        <v>23601</v>
      </c>
      <c r="AM10" s="45"/>
      <c r="AN10" s="45"/>
      <c r="AO10" s="45"/>
      <c r="AP10" s="45"/>
      <c r="AQ10" s="45"/>
      <c r="AR10" s="45"/>
      <c r="AS10" s="45"/>
      <c r="AT10" s="44">
        <f>データ!W6</f>
        <v>9.93</v>
      </c>
      <c r="AU10" s="44"/>
      <c r="AV10" s="44"/>
      <c r="AW10" s="44"/>
      <c r="AX10" s="44"/>
      <c r="AY10" s="44"/>
      <c r="AZ10" s="44"/>
      <c r="BA10" s="44"/>
      <c r="BB10" s="44">
        <f>データ!X6</f>
        <v>2376.7399999999998</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116</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DzgOqmDEAbNQqaEpYxA5muA+DbNifTyslxqUy6zq9Fz2zY2TklExcqX1/lwT3qmkbA7BrNqpYQoM5eOaPP9KqQ==" saltValue="qzuWL7679asQyrQlUcvu1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212067</v>
      </c>
      <c r="D6" s="19">
        <f t="shared" si="3"/>
        <v>46</v>
      </c>
      <c r="E6" s="19">
        <f t="shared" si="3"/>
        <v>17</v>
      </c>
      <c r="F6" s="19">
        <f t="shared" si="3"/>
        <v>1</v>
      </c>
      <c r="G6" s="19">
        <f t="shared" si="3"/>
        <v>0</v>
      </c>
      <c r="H6" s="19" t="str">
        <f t="shared" si="3"/>
        <v>岐阜県　中津川市</v>
      </c>
      <c r="I6" s="19" t="str">
        <f t="shared" si="3"/>
        <v>法適用</v>
      </c>
      <c r="J6" s="19" t="str">
        <f t="shared" si="3"/>
        <v>下水道事業</v>
      </c>
      <c r="K6" s="19" t="str">
        <f t="shared" si="3"/>
        <v>公共下水道</v>
      </c>
      <c r="L6" s="19" t="str">
        <f t="shared" si="3"/>
        <v>Cd1</v>
      </c>
      <c r="M6" s="19" t="str">
        <f t="shared" si="3"/>
        <v>非設置</v>
      </c>
      <c r="N6" s="20" t="str">
        <f t="shared" si="3"/>
        <v>-</v>
      </c>
      <c r="O6" s="20">
        <f t="shared" si="3"/>
        <v>72.17</v>
      </c>
      <c r="P6" s="20">
        <f t="shared" si="3"/>
        <v>31.87</v>
      </c>
      <c r="Q6" s="20">
        <f t="shared" si="3"/>
        <v>61.26</v>
      </c>
      <c r="R6" s="20">
        <f t="shared" si="3"/>
        <v>3740</v>
      </c>
      <c r="S6" s="20">
        <f t="shared" si="3"/>
        <v>74532</v>
      </c>
      <c r="T6" s="20">
        <f t="shared" si="3"/>
        <v>676.45</v>
      </c>
      <c r="U6" s="20">
        <f t="shared" si="3"/>
        <v>110.18</v>
      </c>
      <c r="V6" s="20">
        <f t="shared" si="3"/>
        <v>23601</v>
      </c>
      <c r="W6" s="20">
        <f t="shared" si="3"/>
        <v>9.93</v>
      </c>
      <c r="X6" s="20">
        <f t="shared" si="3"/>
        <v>2376.7399999999998</v>
      </c>
      <c r="Y6" s="21" t="str">
        <f>IF(Y7="",NA(),Y7)</f>
        <v>-</v>
      </c>
      <c r="Z6" s="21">
        <f t="shared" ref="Z6:AH6" si="4">IF(Z7="",NA(),Z7)</f>
        <v>103.36</v>
      </c>
      <c r="AA6" s="21">
        <f t="shared" si="4"/>
        <v>99.98</v>
      </c>
      <c r="AB6" s="21">
        <f t="shared" si="4"/>
        <v>116.1</v>
      </c>
      <c r="AC6" s="21">
        <f t="shared" si="4"/>
        <v>105.97</v>
      </c>
      <c r="AD6" s="21" t="str">
        <f t="shared" si="4"/>
        <v>-</v>
      </c>
      <c r="AE6" s="21">
        <f t="shared" si="4"/>
        <v>106.5</v>
      </c>
      <c r="AF6" s="21">
        <f t="shared" si="4"/>
        <v>106.22</v>
      </c>
      <c r="AG6" s="21">
        <f t="shared" si="4"/>
        <v>107.01</v>
      </c>
      <c r="AH6" s="21">
        <f t="shared" si="4"/>
        <v>106.8</v>
      </c>
      <c r="AI6" s="20" t="str">
        <f>IF(AI7="","",IF(AI7="-","【-】","【"&amp;SUBSTITUTE(TEXT(AI7,"#,##0.00"),"-","△")&amp;"】"))</f>
        <v>【105.91】</v>
      </c>
      <c r="AJ6" s="21" t="str">
        <f>IF(AJ7="",NA(),AJ7)</f>
        <v>-</v>
      </c>
      <c r="AK6" s="21">
        <f t="shared" ref="AK6:AS6" si="5">IF(AK7="",NA(),AK7)</f>
        <v>14.51</v>
      </c>
      <c r="AL6" s="21">
        <f t="shared" si="5"/>
        <v>14.69</v>
      </c>
      <c r="AM6" s="20">
        <f t="shared" si="5"/>
        <v>0</v>
      </c>
      <c r="AN6" s="20">
        <f t="shared" si="5"/>
        <v>0</v>
      </c>
      <c r="AO6" s="21" t="str">
        <f t="shared" si="5"/>
        <v>-</v>
      </c>
      <c r="AP6" s="21">
        <f t="shared" si="5"/>
        <v>18.36</v>
      </c>
      <c r="AQ6" s="21">
        <f t="shared" si="5"/>
        <v>18.010000000000002</v>
      </c>
      <c r="AR6" s="21">
        <f t="shared" si="5"/>
        <v>23.86</v>
      </c>
      <c r="AS6" s="21">
        <f t="shared" si="5"/>
        <v>26.89</v>
      </c>
      <c r="AT6" s="20" t="str">
        <f>IF(AT7="","",IF(AT7="-","【-】","【"&amp;SUBSTITUTE(TEXT(AT7,"#,##0.00"),"-","△")&amp;"】"))</f>
        <v>【3.03】</v>
      </c>
      <c r="AU6" s="21" t="str">
        <f>IF(AU7="",NA(),AU7)</f>
        <v>-</v>
      </c>
      <c r="AV6" s="21">
        <f t="shared" ref="AV6:BD6" si="6">IF(AV7="",NA(),AV7)</f>
        <v>37.28</v>
      </c>
      <c r="AW6" s="21">
        <f t="shared" si="6"/>
        <v>19.88</v>
      </c>
      <c r="AX6" s="21">
        <f t="shared" si="6"/>
        <v>45.63</v>
      </c>
      <c r="AY6" s="21">
        <f t="shared" si="6"/>
        <v>61.47</v>
      </c>
      <c r="AZ6" s="21" t="str">
        <f t="shared" si="6"/>
        <v>-</v>
      </c>
      <c r="BA6" s="21">
        <f t="shared" si="6"/>
        <v>55.6</v>
      </c>
      <c r="BB6" s="21">
        <f t="shared" si="6"/>
        <v>59.4</v>
      </c>
      <c r="BC6" s="21">
        <f t="shared" si="6"/>
        <v>68.27</v>
      </c>
      <c r="BD6" s="21">
        <f t="shared" si="6"/>
        <v>77.260000000000005</v>
      </c>
      <c r="BE6" s="20" t="str">
        <f>IF(BE7="","",IF(BE7="-","【-】","【"&amp;SUBSTITUTE(TEXT(BE7,"#,##0.00"),"-","△")&amp;"】"))</f>
        <v>【78.43】</v>
      </c>
      <c r="BF6" s="21" t="str">
        <f>IF(BF7="",NA(),BF7)</f>
        <v>-</v>
      </c>
      <c r="BG6" s="21">
        <f t="shared" ref="BG6:BO6" si="7">IF(BG7="",NA(),BG7)</f>
        <v>412.35</v>
      </c>
      <c r="BH6" s="21">
        <f t="shared" si="7"/>
        <v>381.97</v>
      </c>
      <c r="BI6" s="21">
        <f t="shared" si="7"/>
        <v>105.53</v>
      </c>
      <c r="BJ6" s="21">
        <f t="shared" si="7"/>
        <v>315.11</v>
      </c>
      <c r="BK6" s="21" t="str">
        <f t="shared" si="7"/>
        <v>-</v>
      </c>
      <c r="BL6" s="21">
        <f t="shared" si="7"/>
        <v>789.08</v>
      </c>
      <c r="BM6" s="21">
        <f t="shared" si="7"/>
        <v>747.84</v>
      </c>
      <c r="BN6" s="21">
        <f t="shared" si="7"/>
        <v>804.98</v>
      </c>
      <c r="BO6" s="21">
        <f t="shared" si="7"/>
        <v>730.84</v>
      </c>
      <c r="BP6" s="20" t="str">
        <f>IF(BP7="","",IF(BP7="-","【-】","【"&amp;SUBSTITUTE(TEXT(BP7,"#,##0.00"),"-","△")&amp;"】"))</f>
        <v>【630.82】</v>
      </c>
      <c r="BQ6" s="21" t="str">
        <f>IF(BQ7="",NA(),BQ7)</f>
        <v>-</v>
      </c>
      <c r="BR6" s="21">
        <f t="shared" ref="BR6:BZ6" si="8">IF(BR7="",NA(),BR7)</f>
        <v>105.05</v>
      </c>
      <c r="BS6" s="21">
        <f t="shared" si="8"/>
        <v>100.36</v>
      </c>
      <c r="BT6" s="21">
        <f t="shared" si="8"/>
        <v>116.34</v>
      </c>
      <c r="BU6" s="21">
        <f t="shared" si="8"/>
        <v>93.46</v>
      </c>
      <c r="BV6" s="21" t="str">
        <f t="shared" si="8"/>
        <v>-</v>
      </c>
      <c r="BW6" s="21">
        <f t="shared" si="8"/>
        <v>88.25</v>
      </c>
      <c r="BX6" s="21">
        <f t="shared" si="8"/>
        <v>90.17</v>
      </c>
      <c r="BY6" s="21">
        <f t="shared" si="8"/>
        <v>88.71</v>
      </c>
      <c r="BZ6" s="21">
        <f t="shared" si="8"/>
        <v>89.17</v>
      </c>
      <c r="CA6" s="20" t="str">
        <f>IF(CA7="","",IF(CA7="-","【-】","【"&amp;SUBSTITUTE(TEXT(CA7,"#,##0.00"),"-","△")&amp;"】"))</f>
        <v>【97.81】</v>
      </c>
      <c r="CB6" s="21" t="str">
        <f>IF(CB7="",NA(),CB7)</f>
        <v>-</v>
      </c>
      <c r="CC6" s="21">
        <f t="shared" ref="CC6:CK6" si="9">IF(CC7="",NA(),CC7)</f>
        <v>182.71</v>
      </c>
      <c r="CD6" s="21">
        <f t="shared" si="9"/>
        <v>191.61</v>
      </c>
      <c r="CE6" s="21">
        <f t="shared" si="9"/>
        <v>166.56</v>
      </c>
      <c r="CF6" s="21">
        <f t="shared" si="9"/>
        <v>208.82</v>
      </c>
      <c r="CG6" s="21" t="str">
        <f t="shared" si="9"/>
        <v>-</v>
      </c>
      <c r="CH6" s="21">
        <f t="shared" si="9"/>
        <v>176.37</v>
      </c>
      <c r="CI6" s="21">
        <f t="shared" si="9"/>
        <v>173.17</v>
      </c>
      <c r="CJ6" s="21">
        <f t="shared" si="9"/>
        <v>174.8</v>
      </c>
      <c r="CK6" s="21">
        <f t="shared" si="9"/>
        <v>184.85</v>
      </c>
      <c r="CL6" s="20" t="str">
        <f>IF(CL7="","",IF(CL7="-","【-】","【"&amp;SUBSTITUTE(TEXT(CL7,"#,##0.00"),"-","△")&amp;"】"))</f>
        <v>【138.75】</v>
      </c>
      <c r="CM6" s="21" t="str">
        <f>IF(CM7="",NA(),CM7)</f>
        <v>-</v>
      </c>
      <c r="CN6" s="21">
        <f t="shared" ref="CN6:CV6" si="10">IF(CN7="",NA(),CN7)</f>
        <v>47.17</v>
      </c>
      <c r="CO6" s="21">
        <f t="shared" si="10"/>
        <v>49.99</v>
      </c>
      <c r="CP6" s="21">
        <f t="shared" si="10"/>
        <v>48.36</v>
      </c>
      <c r="CQ6" s="21">
        <f t="shared" si="10"/>
        <v>52.53</v>
      </c>
      <c r="CR6" s="21" t="str">
        <f t="shared" si="10"/>
        <v>-</v>
      </c>
      <c r="CS6" s="21">
        <f t="shared" si="10"/>
        <v>56.72</v>
      </c>
      <c r="CT6" s="21">
        <f t="shared" si="10"/>
        <v>56.43</v>
      </c>
      <c r="CU6" s="21">
        <f t="shared" si="10"/>
        <v>55.82</v>
      </c>
      <c r="CV6" s="21">
        <f t="shared" si="10"/>
        <v>55.04</v>
      </c>
      <c r="CW6" s="20" t="str">
        <f>IF(CW7="","",IF(CW7="-","【-】","【"&amp;SUBSTITUTE(TEXT(CW7,"#,##0.00"),"-","△")&amp;"】"))</f>
        <v>【58.94】</v>
      </c>
      <c r="CX6" s="21" t="str">
        <f>IF(CX7="",NA(),CX7)</f>
        <v>-</v>
      </c>
      <c r="CY6" s="21">
        <f t="shared" ref="CY6:DG6" si="11">IF(CY7="",NA(),CY7)</f>
        <v>84.5</v>
      </c>
      <c r="CZ6" s="21">
        <f t="shared" si="11"/>
        <v>84.71</v>
      </c>
      <c r="DA6" s="21">
        <f t="shared" si="11"/>
        <v>86.39</v>
      </c>
      <c r="DB6" s="21">
        <f t="shared" si="11"/>
        <v>86.48</v>
      </c>
      <c r="DC6" s="21" t="str">
        <f t="shared" si="11"/>
        <v>-</v>
      </c>
      <c r="DD6" s="21">
        <f t="shared" si="11"/>
        <v>90.72</v>
      </c>
      <c r="DE6" s="21">
        <f t="shared" si="11"/>
        <v>91.07</v>
      </c>
      <c r="DF6" s="21">
        <f t="shared" si="11"/>
        <v>90.67</v>
      </c>
      <c r="DG6" s="21">
        <f t="shared" si="11"/>
        <v>91.92</v>
      </c>
      <c r="DH6" s="20" t="str">
        <f>IF(DH7="","",IF(DH7="-","【-】","【"&amp;SUBSTITUTE(TEXT(DH7,"#,##0.00"),"-","△")&amp;"】"))</f>
        <v>【95.91】</v>
      </c>
      <c r="DI6" s="21" t="str">
        <f>IF(DI7="",NA(),DI7)</f>
        <v>-</v>
      </c>
      <c r="DJ6" s="21">
        <f t="shared" ref="DJ6:DR6" si="12">IF(DJ7="",NA(),DJ7)</f>
        <v>3.68</v>
      </c>
      <c r="DK6" s="21">
        <f t="shared" si="12"/>
        <v>7.32</v>
      </c>
      <c r="DL6" s="21">
        <f t="shared" si="12"/>
        <v>10.76</v>
      </c>
      <c r="DM6" s="21">
        <f t="shared" si="12"/>
        <v>14.09</v>
      </c>
      <c r="DN6" s="21" t="str">
        <f t="shared" si="12"/>
        <v>-</v>
      </c>
      <c r="DO6" s="21">
        <f t="shared" si="12"/>
        <v>20.78</v>
      </c>
      <c r="DP6" s="21">
        <f t="shared" si="12"/>
        <v>23.54</v>
      </c>
      <c r="DQ6" s="21">
        <f t="shared" si="12"/>
        <v>25.86</v>
      </c>
      <c r="DR6" s="21">
        <f t="shared" si="12"/>
        <v>31.14</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1">
        <f t="shared" si="13"/>
        <v>1.34</v>
      </c>
      <c r="EA6" s="21">
        <f t="shared" si="13"/>
        <v>1.5</v>
      </c>
      <c r="EB6" s="21">
        <f t="shared" si="13"/>
        <v>1.4</v>
      </c>
      <c r="EC6" s="21">
        <f t="shared" si="13"/>
        <v>0.76</v>
      </c>
      <c r="ED6" s="20" t="str">
        <f>IF(ED7="","",IF(ED7="-","【-】","【"&amp;SUBSTITUTE(TEXT(ED7,"#,##0.00"),"-","△")&amp;"】"))</f>
        <v>【8.68】</v>
      </c>
      <c r="EE6" s="21" t="str">
        <f>IF(EE7="",NA(),EE7)</f>
        <v>-</v>
      </c>
      <c r="EF6" s="21">
        <f t="shared" ref="EF6:EN6" si="14">IF(EF7="",NA(),EF7)</f>
        <v>0.54</v>
      </c>
      <c r="EG6" s="21">
        <f t="shared" si="14"/>
        <v>0.63</v>
      </c>
      <c r="EH6" s="20">
        <f t="shared" si="14"/>
        <v>0</v>
      </c>
      <c r="EI6" s="21">
        <f t="shared" si="14"/>
        <v>0.21</v>
      </c>
      <c r="EJ6" s="21" t="str">
        <f t="shared" si="14"/>
        <v>-</v>
      </c>
      <c r="EK6" s="21">
        <f t="shared" si="14"/>
        <v>0.15</v>
      </c>
      <c r="EL6" s="21">
        <f t="shared" si="14"/>
        <v>0.15</v>
      </c>
      <c r="EM6" s="21">
        <f t="shared" si="14"/>
        <v>0.12</v>
      </c>
      <c r="EN6" s="21">
        <f t="shared" si="14"/>
        <v>0.06</v>
      </c>
      <c r="EO6" s="20" t="str">
        <f>IF(EO7="","",IF(EO7="-","【-】","【"&amp;SUBSTITUTE(TEXT(EO7,"#,##0.00"),"-","△")&amp;"】"))</f>
        <v>【0.22】</v>
      </c>
    </row>
    <row r="7" spans="1:148" s="22" customFormat="1" x14ac:dyDescent="0.15">
      <c r="A7" s="14"/>
      <c r="B7" s="23">
        <v>2023</v>
      </c>
      <c r="C7" s="23">
        <v>212067</v>
      </c>
      <c r="D7" s="23">
        <v>46</v>
      </c>
      <c r="E7" s="23">
        <v>17</v>
      </c>
      <c r="F7" s="23">
        <v>1</v>
      </c>
      <c r="G7" s="23">
        <v>0</v>
      </c>
      <c r="H7" s="23" t="s">
        <v>96</v>
      </c>
      <c r="I7" s="23" t="s">
        <v>97</v>
      </c>
      <c r="J7" s="23" t="s">
        <v>98</v>
      </c>
      <c r="K7" s="23" t="s">
        <v>99</v>
      </c>
      <c r="L7" s="23" t="s">
        <v>100</v>
      </c>
      <c r="M7" s="23" t="s">
        <v>101</v>
      </c>
      <c r="N7" s="24" t="s">
        <v>102</v>
      </c>
      <c r="O7" s="24">
        <v>72.17</v>
      </c>
      <c r="P7" s="24">
        <v>31.87</v>
      </c>
      <c r="Q7" s="24">
        <v>61.26</v>
      </c>
      <c r="R7" s="24">
        <v>3740</v>
      </c>
      <c r="S7" s="24">
        <v>74532</v>
      </c>
      <c r="T7" s="24">
        <v>676.45</v>
      </c>
      <c r="U7" s="24">
        <v>110.18</v>
      </c>
      <c r="V7" s="24">
        <v>23601</v>
      </c>
      <c r="W7" s="24">
        <v>9.93</v>
      </c>
      <c r="X7" s="24">
        <v>2376.7399999999998</v>
      </c>
      <c r="Y7" s="24" t="s">
        <v>102</v>
      </c>
      <c r="Z7" s="24">
        <v>103.36</v>
      </c>
      <c r="AA7" s="24">
        <v>99.98</v>
      </c>
      <c r="AB7" s="24">
        <v>116.1</v>
      </c>
      <c r="AC7" s="24">
        <v>105.97</v>
      </c>
      <c r="AD7" s="24" t="s">
        <v>102</v>
      </c>
      <c r="AE7" s="24">
        <v>106.5</v>
      </c>
      <c r="AF7" s="24">
        <v>106.22</v>
      </c>
      <c r="AG7" s="24">
        <v>107.01</v>
      </c>
      <c r="AH7" s="24">
        <v>106.8</v>
      </c>
      <c r="AI7" s="24">
        <v>105.91</v>
      </c>
      <c r="AJ7" s="24" t="s">
        <v>102</v>
      </c>
      <c r="AK7" s="24">
        <v>14.51</v>
      </c>
      <c r="AL7" s="24">
        <v>14.69</v>
      </c>
      <c r="AM7" s="24">
        <v>0</v>
      </c>
      <c r="AN7" s="24">
        <v>0</v>
      </c>
      <c r="AO7" s="24" t="s">
        <v>102</v>
      </c>
      <c r="AP7" s="24">
        <v>18.36</v>
      </c>
      <c r="AQ7" s="24">
        <v>18.010000000000002</v>
      </c>
      <c r="AR7" s="24">
        <v>23.86</v>
      </c>
      <c r="AS7" s="24">
        <v>26.89</v>
      </c>
      <c r="AT7" s="24">
        <v>3.03</v>
      </c>
      <c r="AU7" s="24" t="s">
        <v>102</v>
      </c>
      <c r="AV7" s="24">
        <v>37.28</v>
      </c>
      <c r="AW7" s="24">
        <v>19.88</v>
      </c>
      <c r="AX7" s="24">
        <v>45.63</v>
      </c>
      <c r="AY7" s="24">
        <v>61.47</v>
      </c>
      <c r="AZ7" s="24" t="s">
        <v>102</v>
      </c>
      <c r="BA7" s="24">
        <v>55.6</v>
      </c>
      <c r="BB7" s="24">
        <v>59.4</v>
      </c>
      <c r="BC7" s="24">
        <v>68.27</v>
      </c>
      <c r="BD7" s="24">
        <v>77.260000000000005</v>
      </c>
      <c r="BE7" s="24">
        <v>78.430000000000007</v>
      </c>
      <c r="BF7" s="24" t="s">
        <v>102</v>
      </c>
      <c r="BG7" s="24">
        <v>412.35</v>
      </c>
      <c r="BH7" s="24">
        <v>381.97</v>
      </c>
      <c r="BI7" s="24">
        <v>105.53</v>
      </c>
      <c r="BJ7" s="24">
        <v>315.11</v>
      </c>
      <c r="BK7" s="24" t="s">
        <v>102</v>
      </c>
      <c r="BL7" s="24">
        <v>789.08</v>
      </c>
      <c r="BM7" s="24">
        <v>747.84</v>
      </c>
      <c r="BN7" s="24">
        <v>804.98</v>
      </c>
      <c r="BO7" s="24">
        <v>730.84</v>
      </c>
      <c r="BP7" s="24">
        <v>630.82000000000005</v>
      </c>
      <c r="BQ7" s="24" t="s">
        <v>102</v>
      </c>
      <c r="BR7" s="24">
        <v>105.05</v>
      </c>
      <c r="BS7" s="24">
        <v>100.36</v>
      </c>
      <c r="BT7" s="24">
        <v>116.34</v>
      </c>
      <c r="BU7" s="24">
        <v>93.46</v>
      </c>
      <c r="BV7" s="24" t="s">
        <v>102</v>
      </c>
      <c r="BW7" s="24">
        <v>88.25</v>
      </c>
      <c r="BX7" s="24">
        <v>90.17</v>
      </c>
      <c r="BY7" s="24">
        <v>88.71</v>
      </c>
      <c r="BZ7" s="24">
        <v>89.17</v>
      </c>
      <c r="CA7" s="24">
        <v>97.81</v>
      </c>
      <c r="CB7" s="24" t="s">
        <v>102</v>
      </c>
      <c r="CC7" s="24">
        <v>182.71</v>
      </c>
      <c r="CD7" s="24">
        <v>191.61</v>
      </c>
      <c r="CE7" s="24">
        <v>166.56</v>
      </c>
      <c r="CF7" s="24">
        <v>208.82</v>
      </c>
      <c r="CG7" s="24" t="s">
        <v>102</v>
      </c>
      <c r="CH7" s="24">
        <v>176.37</v>
      </c>
      <c r="CI7" s="24">
        <v>173.17</v>
      </c>
      <c r="CJ7" s="24">
        <v>174.8</v>
      </c>
      <c r="CK7" s="24">
        <v>184.85</v>
      </c>
      <c r="CL7" s="24">
        <v>138.75</v>
      </c>
      <c r="CM7" s="24" t="s">
        <v>102</v>
      </c>
      <c r="CN7" s="24">
        <v>47.17</v>
      </c>
      <c r="CO7" s="24">
        <v>49.99</v>
      </c>
      <c r="CP7" s="24">
        <v>48.36</v>
      </c>
      <c r="CQ7" s="24">
        <v>52.53</v>
      </c>
      <c r="CR7" s="24" t="s">
        <v>102</v>
      </c>
      <c r="CS7" s="24">
        <v>56.72</v>
      </c>
      <c r="CT7" s="24">
        <v>56.43</v>
      </c>
      <c r="CU7" s="24">
        <v>55.82</v>
      </c>
      <c r="CV7" s="24">
        <v>55.04</v>
      </c>
      <c r="CW7" s="24">
        <v>58.94</v>
      </c>
      <c r="CX7" s="24" t="s">
        <v>102</v>
      </c>
      <c r="CY7" s="24">
        <v>84.5</v>
      </c>
      <c r="CZ7" s="24">
        <v>84.71</v>
      </c>
      <c r="DA7" s="24">
        <v>86.39</v>
      </c>
      <c r="DB7" s="24">
        <v>86.48</v>
      </c>
      <c r="DC7" s="24" t="s">
        <v>102</v>
      </c>
      <c r="DD7" s="24">
        <v>90.72</v>
      </c>
      <c r="DE7" s="24">
        <v>91.07</v>
      </c>
      <c r="DF7" s="24">
        <v>90.67</v>
      </c>
      <c r="DG7" s="24">
        <v>91.92</v>
      </c>
      <c r="DH7" s="24">
        <v>95.91</v>
      </c>
      <c r="DI7" s="24" t="s">
        <v>102</v>
      </c>
      <c r="DJ7" s="24">
        <v>3.68</v>
      </c>
      <c r="DK7" s="24">
        <v>7.32</v>
      </c>
      <c r="DL7" s="24">
        <v>10.76</v>
      </c>
      <c r="DM7" s="24">
        <v>14.09</v>
      </c>
      <c r="DN7" s="24" t="s">
        <v>102</v>
      </c>
      <c r="DO7" s="24">
        <v>20.78</v>
      </c>
      <c r="DP7" s="24">
        <v>23.54</v>
      </c>
      <c r="DQ7" s="24">
        <v>25.86</v>
      </c>
      <c r="DR7" s="24">
        <v>31.14</v>
      </c>
      <c r="DS7" s="24">
        <v>41.09</v>
      </c>
      <c r="DT7" s="24" t="s">
        <v>102</v>
      </c>
      <c r="DU7" s="24">
        <v>0</v>
      </c>
      <c r="DV7" s="24">
        <v>0</v>
      </c>
      <c r="DW7" s="24">
        <v>0</v>
      </c>
      <c r="DX7" s="24">
        <v>0</v>
      </c>
      <c r="DY7" s="24" t="s">
        <v>102</v>
      </c>
      <c r="DZ7" s="24">
        <v>1.34</v>
      </c>
      <c r="EA7" s="24">
        <v>1.5</v>
      </c>
      <c r="EB7" s="24">
        <v>1.4</v>
      </c>
      <c r="EC7" s="24">
        <v>0.76</v>
      </c>
      <c r="ED7" s="24">
        <v>8.68</v>
      </c>
      <c r="EE7" s="24" t="s">
        <v>102</v>
      </c>
      <c r="EF7" s="24">
        <v>0.54</v>
      </c>
      <c r="EG7" s="24">
        <v>0.63</v>
      </c>
      <c r="EH7" s="24">
        <v>0</v>
      </c>
      <c r="EI7" s="24">
        <v>0.21</v>
      </c>
      <c r="EJ7" s="24" t="s">
        <v>102</v>
      </c>
      <c r="EK7" s="24">
        <v>0.15</v>
      </c>
      <c r="EL7" s="24">
        <v>0.15</v>
      </c>
      <c r="EM7" s="24">
        <v>0.12</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110</v>
      </c>
      <c r="E13" t="s">
        <v>112</v>
      </c>
      <c r="F13" t="s">
        <v>110</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2025-01-24T07:02:22Z</dcterms:created>
  <dcterms:modified xsi:type="dcterms:W3CDTF">2025-01-31T04:49:58Z</dcterms:modified>
  <cp:category/>
</cp:coreProperties>
</file>