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as15b01\水道経営課$\15 調査・統計\2_経営分析比較表\R2年度決算用\水道事業\"/>
    </mc:Choice>
  </mc:AlternateContent>
  <workbookProtection workbookAlgorithmName="SHA-512" workbookHashValue="7KkEENohdzvGTuOnijRCoEYo7PQBo4fUV/a8GKO1Q+G8b9N2YWJbqZxJXmrckfCNVF4HN1+XO86FzWTviHVU5A==" workbookSaltValue="IQgF0AzVyYcvwG7V+GKycw==" workbookSpinCount="100000" lockStructure="1"/>
  <bookViews>
    <workbookView xWindow="186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AD8" i="4"/>
  <c r="W8" i="4"/>
  <c r="P8" i="4"/>
  <c r="I8" i="4"/>
  <c r="B8" i="4"/>
  <c r="B6" i="4"/>
</calcChain>
</file>

<file path=xl/sharedStrings.xml><?xml version="1.0" encoding="utf-8"?>
<sst xmlns="http://schemas.openxmlformats.org/spreadsheetml/2006/main" count="228" uniqueCount="116">
  <si>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</si>
  <si>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</si>
  <si>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</si>
  <si>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</si>
  <si>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</si>
  <si>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</si>
  <si>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</si>
  <si>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</si>
  <si>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</si>
  <si>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</si>
  <si>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</si>
  <si>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</si>
  <si>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</si>
  <si>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</si>
  <si>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</si>
  <si>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</si>
  <si>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</si>
  <si>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</si>
  <si>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</si>
  <si>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</si>
  <si>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</si>
  <si>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</si>
  <si>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</si>
  <si>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</si>
  <si>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</si>
  <si>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</si>
  <si>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</si>
  <si>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</si>
  <si>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</si>
  <si>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</si>
  <si>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</si>
  <si>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</si>
  <si>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</si>
  <si>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</si>
  <si>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</si>
  <si>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</si>
  <si>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</si>
  <si>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</si>
  <si>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</si>
  <si>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</si>
  <si>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</si>
  <si>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</si>
  <si>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</si>
  <si>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</si>
  <si>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</si>
  <si>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</si>
  <si>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</si>
  <si>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</si>
  <si>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</si>
  <si>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</si>
  <si>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</si>
  <si>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</si>
  <si>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</si>
  <si>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</si>
  <si>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</si>
  <si>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</si>
  <si>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</si>
  <si>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</si>
  <si>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</si>
  <si>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</si>
  <si>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</si>
  <si>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</si>
  <si>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</si>
  <si>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</si>
  <si>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</si>
  <si>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</si>
  <si>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</si>
  <si>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</si>
  <si>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</si>
  <si>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</si>
  <si>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</si>
  <si>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</si>
  <si>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</si>
  <si>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</si>
  <si>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</si>
  <si>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</si>
  <si>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</si>
  <si>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</si>
  <si>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</si>
  <si>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</si>
  <si>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</si>
  <si>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</si>
  <si>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</si>
  <si>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</si>
  <si>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</si>
  <si>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</si>
  <si>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</si>
  <si>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</si>
  <si>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</si>
  <si>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</si>
  <si>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</si>
  <si>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</si>
  <si>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</si>
  <si>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岐阜県　中津川市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</si>
  <si>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</si>
  <si>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</si>
  <si>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</si>
  <si>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</si>
  <si>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</si>
  <si>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</si>
  <si>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</si>
  <si>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</si>
  <si>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</si>
  <si>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</si>
  <si>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</si>
  <si>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</si>
  <si>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</si>
  <si>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</si>
  <si>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</si>
  <si>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</si>
  <si>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</si>
  <si>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"R"dd</t>
    <phoneticPr fontId="4"/>
  </si>
  <si>
    <t>←書式設定</t>
    <rPh sb="1" eb="3">
      <t>ショシキ</t>
    </rPh>
    <rPh sb="3" eb="5">
      <t>セッテイ</t>
    </rPh>
    <phoneticPr fontId="4"/>
  </si>
  <si>
    <t>①経常収支比率は100%を上回りましたが、類似団体平均値を下回りました。人口減少により有収水量の伸びも見込みにくいことから経営効率化による費用削減が急務となります。
②累積欠損比率は継続して0%を維持しています。
③流動比率は、類似団体平均値を下回ってはいるものの100%を上回っており、短期的な債務の支払能力を有しています。企業債残高が負債の多くを占めており、今後は管路更新工事等の増加が見込まれることから、減少傾向は続くものと予想されます。
④企業債残高対給水収益比率は、類似団体平均値を下回っています。旧簡水事業の統合に伴い平成29年に大幅に上昇しましたが、企業債の返済が進んだことで減少しています。マイナス金利による低利率で借入ができる状況を活かし、財政のバランスをとりながら管路更新等の事業の推進を図ります。
⑤料金回収率は、旧簡水統合後の給水収益の増加割合に比べ、減価償却費を始めとした経常費用の増加割合の方が大きく、100%を下回った状態が続いています。費用が給水収益以外の収入で賄われている状態のため、適正な受益者負担の検討が必要です。
⑥給水原価は旧簡水統合後に類似団体平均値を上回りました。水道事業の広域化など抜本的な経営の効率化を図ることが必要といえます。
⑦施設利用率は類似団体と比較して高い状態です。
⑧有収率は徐々に下落しています。一方で施設利用率は上昇しているため、主に旧簡水施設における漏水が疑われます。漏水調査を実施し、計画的な管路更新を行います。</t>
    <rPh sb="2" eb="3">
      <t>ツネ</t>
    </rPh>
    <rPh sb="13" eb="15">
      <t>ウワマワ</t>
    </rPh>
    <rPh sb="21" eb="23">
      <t>ルイジ</t>
    </rPh>
    <rPh sb="23" eb="25">
      <t>ダンタイ</t>
    </rPh>
    <rPh sb="25" eb="27">
      <t>ヘイキン</t>
    </rPh>
    <rPh sb="27" eb="28">
      <t>チ</t>
    </rPh>
    <rPh sb="29" eb="31">
      <t>シタマワ</t>
    </rPh>
    <rPh sb="36" eb="38">
      <t>ジンコウ</t>
    </rPh>
    <rPh sb="38" eb="40">
      <t>ゲンショウ</t>
    </rPh>
    <rPh sb="43" eb="47">
      <t>ユウシュウスイリョウ</t>
    </rPh>
    <rPh sb="48" eb="49">
      <t>ノ</t>
    </rPh>
    <rPh sb="51" eb="53">
      <t>ミコ</t>
    </rPh>
    <rPh sb="61" eb="63">
      <t>ケイエイ</t>
    </rPh>
    <rPh sb="63" eb="66">
      <t>コウリツカ</t>
    </rPh>
    <rPh sb="69" eb="71">
      <t>ヒヨウ</t>
    </rPh>
    <rPh sb="71" eb="73">
      <t>サクゲン</t>
    </rPh>
    <rPh sb="74" eb="76">
      <t>キュウム</t>
    </rPh>
    <rPh sb="144" eb="146">
      <t>タンキ</t>
    </rPh>
    <rPh sb="146" eb="147">
      <t>テキ</t>
    </rPh>
    <rPh sb="148" eb="150">
      <t>サイム</t>
    </rPh>
    <rPh sb="151" eb="153">
      <t>シハラ</t>
    </rPh>
    <rPh sb="153" eb="155">
      <t>ノウリョク</t>
    </rPh>
    <rPh sb="156" eb="157">
      <t>ユウ</t>
    </rPh>
    <rPh sb="163" eb="165">
      <t>キギョウ</t>
    </rPh>
    <rPh sb="165" eb="166">
      <t>サイ</t>
    </rPh>
    <rPh sb="166" eb="168">
      <t>ザンダカ</t>
    </rPh>
    <rPh sb="169" eb="171">
      <t>フサイ</t>
    </rPh>
    <rPh sb="172" eb="173">
      <t>オオ</t>
    </rPh>
    <rPh sb="175" eb="176">
      <t>シ</t>
    </rPh>
    <rPh sb="181" eb="183">
      <t>コンゴ</t>
    </rPh>
    <rPh sb="184" eb="186">
      <t>カンロ</t>
    </rPh>
    <rPh sb="186" eb="188">
      <t>コウシン</t>
    </rPh>
    <rPh sb="188" eb="190">
      <t>コウジ</t>
    </rPh>
    <rPh sb="190" eb="191">
      <t>トウ</t>
    </rPh>
    <rPh sb="192" eb="194">
      <t>ゾウカ</t>
    </rPh>
    <rPh sb="195" eb="197">
      <t>ミコ</t>
    </rPh>
    <rPh sb="205" eb="207">
      <t>ゲンショウ</t>
    </rPh>
    <rPh sb="207" eb="209">
      <t>ケイコウ</t>
    </rPh>
    <rPh sb="210" eb="211">
      <t>ツヅ</t>
    </rPh>
    <rPh sb="215" eb="217">
      <t>ヨソウ</t>
    </rPh>
    <rPh sb="254" eb="255">
      <t>キュウ</t>
    </rPh>
    <rPh sb="255" eb="256">
      <t>カン</t>
    </rPh>
    <rPh sb="256" eb="257">
      <t>スイ</t>
    </rPh>
    <rPh sb="257" eb="259">
      <t>ジギョウ</t>
    </rPh>
    <rPh sb="260" eb="262">
      <t>トウゴウ</t>
    </rPh>
    <rPh sb="263" eb="264">
      <t>トモナ</t>
    </rPh>
    <rPh sb="265" eb="267">
      <t>ヘイセイ</t>
    </rPh>
    <rPh sb="269" eb="270">
      <t>ネン</t>
    </rPh>
    <rPh sb="271" eb="273">
      <t>オオハバ</t>
    </rPh>
    <rPh sb="274" eb="276">
      <t>ジョウショウ</t>
    </rPh>
    <rPh sb="295" eb="297">
      <t>ゲンショウ</t>
    </rPh>
    <rPh sb="307" eb="309">
      <t>キンリ</t>
    </rPh>
    <rPh sb="312" eb="314">
      <t>テイリ</t>
    </rPh>
    <rPh sb="314" eb="315">
      <t>リツ</t>
    </rPh>
    <rPh sb="316" eb="318">
      <t>カリイレ</t>
    </rPh>
    <rPh sb="322" eb="324">
      <t>ジョウキョウ</t>
    </rPh>
    <rPh sb="325" eb="326">
      <t>イ</t>
    </rPh>
    <rPh sb="329" eb="331">
      <t>ザイセイ</t>
    </rPh>
    <rPh sb="342" eb="344">
      <t>カンロ</t>
    </rPh>
    <rPh sb="344" eb="346">
      <t>コウシン</t>
    </rPh>
    <rPh sb="346" eb="347">
      <t>トウ</t>
    </rPh>
    <rPh sb="348" eb="350">
      <t>ジギョウ</t>
    </rPh>
    <rPh sb="351" eb="353">
      <t>スイシン</t>
    </rPh>
    <rPh sb="354" eb="355">
      <t>ハカ</t>
    </rPh>
    <rPh sb="368" eb="369">
      <t>キュウ</t>
    </rPh>
    <rPh sb="369" eb="371">
      <t>カンスイ</t>
    </rPh>
    <rPh sb="371" eb="373">
      <t>トウゴウ</t>
    </rPh>
    <rPh sb="373" eb="374">
      <t>ゴ</t>
    </rPh>
    <rPh sb="375" eb="377">
      <t>キュウスイ</t>
    </rPh>
    <rPh sb="377" eb="379">
      <t>シュウエキ</t>
    </rPh>
    <rPh sb="380" eb="382">
      <t>ゾウカ</t>
    </rPh>
    <rPh sb="382" eb="384">
      <t>ワリアイ</t>
    </rPh>
    <rPh sb="385" eb="386">
      <t>クラ</t>
    </rPh>
    <rPh sb="388" eb="390">
      <t>ゲンカ</t>
    </rPh>
    <rPh sb="390" eb="392">
      <t>ショウキャク</t>
    </rPh>
    <rPh sb="392" eb="393">
      <t>ヒ</t>
    </rPh>
    <rPh sb="394" eb="395">
      <t>ハジ</t>
    </rPh>
    <rPh sb="399" eb="401">
      <t>ケイジョウ</t>
    </rPh>
    <rPh sb="401" eb="403">
      <t>ヒヨウ</t>
    </rPh>
    <rPh sb="404" eb="406">
      <t>ゾウカ</t>
    </rPh>
    <rPh sb="406" eb="408">
      <t>ワリアイ</t>
    </rPh>
    <rPh sb="409" eb="410">
      <t>ホウ</t>
    </rPh>
    <rPh sb="411" eb="412">
      <t>オオ</t>
    </rPh>
    <rPh sb="424" eb="426">
      <t>ジョウタイ</t>
    </rPh>
    <rPh sb="427" eb="428">
      <t>ツヅ</t>
    </rPh>
    <rPh sb="434" eb="436">
      <t>ヒヨウ</t>
    </rPh>
    <rPh sb="437" eb="439">
      <t>キュウスイ</t>
    </rPh>
    <rPh sb="439" eb="441">
      <t>シュウエキ</t>
    </rPh>
    <rPh sb="441" eb="443">
      <t>イガイ</t>
    </rPh>
    <rPh sb="444" eb="446">
      <t>シュウニュウ</t>
    </rPh>
    <rPh sb="447" eb="448">
      <t>マカナ</t>
    </rPh>
    <rPh sb="453" eb="455">
      <t>ジョウタイ</t>
    </rPh>
    <rPh sb="471" eb="473">
      <t>ヒツヨウ</t>
    </rPh>
    <rPh sb="478" eb="480">
      <t>キュウスイ</t>
    </rPh>
    <rPh sb="480" eb="482">
      <t>ゲンカ</t>
    </rPh>
    <rPh sb="483" eb="484">
      <t>キュウ</t>
    </rPh>
    <rPh sb="484" eb="486">
      <t>カンスイ</t>
    </rPh>
    <rPh sb="486" eb="488">
      <t>トウゴウ</t>
    </rPh>
    <rPh sb="488" eb="489">
      <t>ゴ</t>
    </rPh>
    <rPh sb="490" eb="492">
      <t>ルイジ</t>
    </rPh>
    <rPh sb="492" eb="494">
      <t>ダンタイ</t>
    </rPh>
    <rPh sb="494" eb="496">
      <t>ヘイキン</t>
    </rPh>
    <rPh sb="496" eb="497">
      <t>アタイ</t>
    </rPh>
    <rPh sb="505" eb="507">
      <t>スイドウ</t>
    </rPh>
    <rPh sb="507" eb="509">
      <t>ジギョウ</t>
    </rPh>
    <rPh sb="510" eb="513">
      <t>コウイキカ</t>
    </rPh>
    <rPh sb="515" eb="517">
      <t>バッポン</t>
    </rPh>
    <rPh sb="517" eb="518">
      <t>テキ</t>
    </rPh>
    <rPh sb="519" eb="521">
      <t>ケイエイ</t>
    </rPh>
    <rPh sb="522" eb="524">
      <t>コウリツ</t>
    </rPh>
    <rPh sb="524" eb="525">
      <t>カ</t>
    </rPh>
    <rPh sb="526" eb="527">
      <t>ハカ</t>
    </rPh>
    <rPh sb="531" eb="533">
      <t>ヒツヨウ</t>
    </rPh>
    <rPh sb="569" eb="571">
      <t>ジョジョ</t>
    </rPh>
    <rPh sb="572" eb="574">
      <t>ゲラク</t>
    </rPh>
    <rPh sb="580" eb="582">
      <t>イッポウ</t>
    </rPh>
    <rPh sb="583" eb="585">
      <t>シセツ</t>
    </rPh>
    <rPh sb="585" eb="587">
      <t>リヨウ</t>
    </rPh>
    <rPh sb="587" eb="588">
      <t>リツ</t>
    </rPh>
    <rPh sb="589" eb="591">
      <t>ジョウショウ</t>
    </rPh>
    <rPh sb="598" eb="599">
      <t>オモ</t>
    </rPh>
    <rPh sb="600" eb="601">
      <t>キュウ</t>
    </rPh>
    <rPh sb="603" eb="605">
      <t>シセツ</t>
    </rPh>
    <rPh sb="609" eb="611">
      <t>ロウスイ</t>
    </rPh>
    <rPh sb="612" eb="613">
      <t>ウタガ</t>
    </rPh>
    <rPh sb="618" eb="620">
      <t>ロウスイ</t>
    </rPh>
    <rPh sb="620" eb="622">
      <t>チョウサ</t>
    </rPh>
    <rPh sb="623" eb="625">
      <t>ジッシ</t>
    </rPh>
    <rPh sb="627" eb="630">
      <t>ケイカクテキ</t>
    </rPh>
    <rPh sb="631" eb="633">
      <t>カンロ</t>
    </rPh>
    <rPh sb="633" eb="635">
      <t>コウシン</t>
    </rPh>
    <rPh sb="636" eb="637">
      <t>オコナ</t>
    </rPh>
    <phoneticPr fontId="4"/>
  </si>
  <si>
    <t>①有形固定資産減価償却率は、類似団体と比較して低い値で推移しているものの、管路の老朽化により増加傾向にあります。
②管路経年化率は、類似団体と比較して低い値で推移しているものの、増加傾向にあります。水道管の布設時期が集中していたこともあり、今後、老朽化した管路が急速に増加していきます。
③管路更新比率は、前年度の値及び、類似団体を上回りました。限られた人員・予算の中で管路耐震化更新工事を行うため、資金面、人事面で厳しい状況は続きますが、経営戦略を指針とし、計画的な管路更新を行うとともに、施設統廃合やダウンサイジングの検討などを行い、効率的な事業経営に努めます。</t>
    <rPh sb="25" eb="26">
      <t>アタイ</t>
    </rPh>
    <rPh sb="37" eb="39">
      <t>カンロ</t>
    </rPh>
    <rPh sb="89" eb="91">
      <t>ゾウカ</t>
    </rPh>
    <rPh sb="91" eb="93">
      <t>ケイコウ</t>
    </rPh>
    <rPh sb="120" eb="122">
      <t>コンゴ</t>
    </rPh>
    <rPh sb="153" eb="156">
      <t>ゼンネンド</t>
    </rPh>
    <rPh sb="157" eb="158">
      <t>アタイ</t>
    </rPh>
    <rPh sb="158" eb="159">
      <t>オヨ</t>
    </rPh>
    <rPh sb="161" eb="163">
      <t>ルイジ</t>
    </rPh>
    <rPh sb="163" eb="165">
      <t>ダンタイ</t>
    </rPh>
    <rPh sb="166" eb="168">
      <t>ウワマワ</t>
    </rPh>
    <rPh sb="173" eb="174">
      <t>カギ</t>
    </rPh>
    <rPh sb="177" eb="179">
      <t>ジンイン</t>
    </rPh>
    <rPh sb="180" eb="182">
      <t>ヨサン</t>
    </rPh>
    <rPh sb="183" eb="184">
      <t>ナカ</t>
    </rPh>
    <rPh sb="185" eb="187">
      <t>カンロ</t>
    </rPh>
    <rPh sb="187" eb="190">
      <t>タイシンカ</t>
    </rPh>
    <rPh sb="190" eb="192">
      <t>コウシン</t>
    </rPh>
    <rPh sb="192" eb="194">
      <t>コウジ</t>
    </rPh>
    <rPh sb="195" eb="196">
      <t>オコナ</t>
    </rPh>
    <rPh sb="208" eb="209">
      <t>キビ</t>
    </rPh>
    <rPh sb="211" eb="213">
      <t>ジョウキョウ</t>
    </rPh>
    <rPh sb="214" eb="215">
      <t>ツヅ</t>
    </rPh>
    <phoneticPr fontId="4"/>
  </si>
  <si>
    <t>　「1.経営の健全性・効率性」の分析から、料金回収率等の各種指標が旧簡水統合前と比較して悪化しており、経営基盤強化が急務となります。今後は、人口減少等に伴う水道料金収入の減少、リニア関連の設備投資、管路更新費用等の増加が見込まれることから、更なる経費削減・適正な受益者負担の検討を進めるとともに、有収率を向上させ、経営の効率性を高めていく必要があります。
　「2.老朽化の状況」の分析から、法定耐用年数を超える施設が増加しているため、アセットマネジメントにより耐用年数を超えても健全に使える資産を把握し、更新費用の平準化を図りながら、計画的な更新を実施します。また、管路の耐震化の推進など災害に強い水道施設とすることで水道事業の経営基盤の強化を図り、持続可能な水道事業運営に努めていきます。</t>
    <rPh sb="4" eb="6">
      <t>ケイエイ</t>
    </rPh>
    <rPh sb="7" eb="10">
      <t>ケンゼンセイ</t>
    </rPh>
    <rPh sb="11" eb="14">
      <t>コウリツセイ</t>
    </rPh>
    <rPh sb="16" eb="18">
      <t>ブンセキ</t>
    </rPh>
    <rPh sb="21" eb="23">
      <t>リョウキン</t>
    </rPh>
    <rPh sb="23" eb="25">
      <t>カイシュウ</t>
    </rPh>
    <rPh sb="25" eb="26">
      <t>リツ</t>
    </rPh>
    <rPh sb="26" eb="27">
      <t>トウ</t>
    </rPh>
    <rPh sb="28" eb="30">
      <t>カクシュ</t>
    </rPh>
    <rPh sb="30" eb="32">
      <t>シヒョウ</t>
    </rPh>
    <rPh sb="33" eb="34">
      <t>キュウ</t>
    </rPh>
    <rPh sb="34" eb="36">
      <t>カンスイ</t>
    </rPh>
    <rPh sb="36" eb="38">
      <t>トウゴウ</t>
    </rPh>
    <rPh sb="38" eb="39">
      <t>マエ</t>
    </rPh>
    <rPh sb="40" eb="42">
      <t>ヒカク</t>
    </rPh>
    <rPh sb="44" eb="46">
      <t>アッカ</t>
    </rPh>
    <rPh sb="51" eb="53">
      <t>ケイエイ</t>
    </rPh>
    <rPh sb="53" eb="55">
      <t>キバン</t>
    </rPh>
    <rPh sb="55" eb="57">
      <t>キョウカ</t>
    </rPh>
    <rPh sb="58" eb="60">
      <t>キュウム</t>
    </rPh>
    <rPh sb="128" eb="130">
      <t>テキセイ</t>
    </rPh>
    <rPh sb="131" eb="134">
      <t>ジュエキシャ</t>
    </rPh>
    <rPh sb="134" eb="136">
      <t>フタン</t>
    </rPh>
    <rPh sb="137" eb="139">
      <t>ケントウ</t>
    </rPh>
    <rPh sb="182" eb="185">
      <t>ロウキュウカ</t>
    </rPh>
    <rPh sb="186" eb="188">
      <t>ジョウキョウ</t>
    </rPh>
    <rPh sb="190" eb="192">
      <t>ブンセキ</t>
    </rPh>
    <rPh sb="230" eb="232">
      <t>タイヨウ</t>
    </rPh>
    <rPh sb="232" eb="234">
      <t>ネンスウ</t>
    </rPh>
    <rPh sb="235" eb="236">
      <t>コ</t>
    </rPh>
    <rPh sb="239" eb="241">
      <t>ケンゼン</t>
    </rPh>
    <rPh sb="242" eb="243">
      <t>ツカ</t>
    </rPh>
    <rPh sb="245" eb="247">
      <t>シサン</t>
    </rPh>
    <rPh sb="248" eb="250">
      <t>ハアク</t>
    </rPh>
    <rPh sb="252" eb="254">
      <t>コウシン</t>
    </rPh>
    <rPh sb="254" eb="256">
      <t>ヒヨウ</t>
    </rPh>
    <rPh sb="257" eb="260">
      <t>ヘイジュンカ</t>
    </rPh>
    <rPh sb="261" eb="262">
      <t>ハカ</t>
    </rPh>
    <rPh sb="283" eb="285">
      <t>カンロ</t>
    </rPh>
    <rPh sb="286" eb="289">
      <t>タイシンカ</t>
    </rPh>
    <rPh sb="290" eb="292">
      <t>スイシン</t>
    </rPh>
    <rPh sb="322" eb="323">
      <t>ハカ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</si>
</sst>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1.31</c:v>
                </c:pt>
                <c:pt idx="1">
                  <c:v>0.73</c:v>
                </c:pt>
                <c:pt idx="2">
                  <c:v>0.91</c:v>
                </c:pt>
                <c:pt idx="3">
                  <c:v>0.63</c:v>
                </c:pt>
                <c:pt idx="4">
                  <c:v>0.84</c:v>
                </c:pt>
              </c:numCache>
            </c:numRef>
          </c:val>
          <c:extLst>
            <c:ext xmlns:c16="http://schemas.microsoft.com/office/drawing/2014/chart" uri="{C3380CC4-5D6E-409C-BE32-E72D297353CC}">
              <c16:uniqueId val="{00000000-962A-4823-913D-F5B1AA55B973}"/>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0.75</c:v>
                </c:pt>
                <c:pt idx="2">
                  <c:v>0.63</c:v>
                </c:pt>
                <c:pt idx="3">
                  <c:v>0.63</c:v>
                </c:pt>
                <c:pt idx="4">
                  <c:v>0.6</c:v>
                </c:pt>
              </c:numCache>
            </c:numRef>
          </c:val>
          <c:smooth val="0"/>
          <c:extLst>
            <c:ext xmlns:c16="http://schemas.microsoft.com/office/drawing/2014/chart" uri="{C3380CC4-5D6E-409C-BE32-E72D297353CC}">
              <c16:uniqueId val="{00000001-962A-4823-913D-F5B1AA55B973}"/>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66.69</c:v>
                </c:pt>
                <c:pt idx="1">
                  <c:v>68.06</c:v>
                </c:pt>
                <c:pt idx="2">
                  <c:v>69.010000000000005</c:v>
                </c:pt>
                <c:pt idx="3">
                  <c:v>70.38</c:v>
                </c:pt>
                <c:pt idx="4">
                  <c:v>72.14</c:v>
                </c:pt>
              </c:numCache>
            </c:numRef>
          </c:val>
          <c:extLst>
            <c:ext xmlns:c16="http://schemas.microsoft.com/office/drawing/2014/chart" uri="{C3380CC4-5D6E-409C-BE32-E72D297353CC}">
              <c16:uniqueId val="{00000000-74EF-416D-AF22-079D6688105E}"/>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59.11</c:v>
                </c:pt>
                <c:pt idx="1">
                  <c:v>59.74</c:v>
                </c:pt>
                <c:pt idx="2">
                  <c:v>59.46</c:v>
                </c:pt>
                <c:pt idx="3">
                  <c:v>59.51</c:v>
                </c:pt>
                <c:pt idx="4">
                  <c:v>59.91</c:v>
                </c:pt>
              </c:numCache>
            </c:numRef>
          </c:val>
          <c:smooth val="0"/>
          <c:extLst>
            <c:ext xmlns:c16="http://schemas.microsoft.com/office/drawing/2014/chart" uri="{C3380CC4-5D6E-409C-BE32-E72D297353CC}">
              <c16:uniqueId val="{00000001-74EF-416D-AF22-079D6688105E}"/>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83.41</c:v>
                </c:pt>
                <c:pt idx="1">
                  <c:v>76.56</c:v>
                </c:pt>
                <c:pt idx="2">
                  <c:v>75.349999999999994</c:v>
                </c:pt>
                <c:pt idx="3">
                  <c:v>73.41</c:v>
                </c:pt>
                <c:pt idx="4">
                  <c:v>72.8</c:v>
                </c:pt>
              </c:numCache>
            </c:numRef>
          </c:val>
          <c:extLst>
            <c:ext xmlns:c16="http://schemas.microsoft.com/office/drawing/2014/chart" uri="{C3380CC4-5D6E-409C-BE32-E72D297353CC}">
              <c16:uniqueId val="{00000000-A926-4EFD-B59C-E859B2C2D9FD}"/>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87.91</c:v>
                </c:pt>
                <c:pt idx="1">
                  <c:v>87.28</c:v>
                </c:pt>
                <c:pt idx="2">
                  <c:v>87.41</c:v>
                </c:pt>
                <c:pt idx="3">
                  <c:v>87.08</c:v>
                </c:pt>
                <c:pt idx="4">
                  <c:v>87.26</c:v>
                </c:pt>
              </c:numCache>
            </c:numRef>
          </c:val>
          <c:smooth val="0"/>
          <c:extLst>
            <c:ext xmlns:c16="http://schemas.microsoft.com/office/drawing/2014/chart" uri="{C3380CC4-5D6E-409C-BE32-E72D297353CC}">
              <c16:uniqueId val="{00000001-A926-4EFD-B59C-E859B2C2D9FD}"/>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121.51</c:v>
                </c:pt>
                <c:pt idx="1">
                  <c:v>103.4</c:v>
                </c:pt>
                <c:pt idx="2">
                  <c:v>100.85</c:v>
                </c:pt>
                <c:pt idx="3">
                  <c:v>101.31</c:v>
                </c:pt>
                <c:pt idx="4">
                  <c:v>104.12</c:v>
                </c:pt>
              </c:numCache>
            </c:numRef>
          </c:val>
          <c:extLst>
            <c:ext xmlns:c16="http://schemas.microsoft.com/office/drawing/2014/chart" uri="{C3380CC4-5D6E-409C-BE32-E72D297353CC}">
              <c16:uniqueId val="{00000000-A865-40ED-B107-9372F6C8197E}"/>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113.16</c:v>
                </c:pt>
                <c:pt idx="1">
                  <c:v>112.15</c:v>
                </c:pt>
                <c:pt idx="2">
                  <c:v>111.44</c:v>
                </c:pt>
                <c:pt idx="3">
                  <c:v>111.17</c:v>
                </c:pt>
                <c:pt idx="4">
                  <c:v>110.91</c:v>
                </c:pt>
              </c:numCache>
            </c:numRef>
          </c:val>
          <c:smooth val="0"/>
          <c:extLst>
            <c:ext xmlns:c16="http://schemas.microsoft.com/office/drawing/2014/chart" uri="{C3380CC4-5D6E-409C-BE32-E72D297353CC}">
              <c16:uniqueId val="{00000001-A865-40ED-B107-9372F6C8197E}"/>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46.75</c:v>
                </c:pt>
                <c:pt idx="1">
                  <c:v>33.18</c:v>
                </c:pt>
                <c:pt idx="2">
                  <c:v>34.89</c:v>
                </c:pt>
                <c:pt idx="3">
                  <c:v>36.92</c:v>
                </c:pt>
                <c:pt idx="4">
                  <c:v>38.72</c:v>
                </c:pt>
              </c:numCache>
            </c:numRef>
          </c:val>
          <c:extLst>
            <c:ext xmlns:c16="http://schemas.microsoft.com/office/drawing/2014/chart" uri="{C3380CC4-5D6E-409C-BE32-E72D297353CC}">
              <c16:uniqueId val="{00000000-8F16-4C32-842B-CA7C4AC7C67E}"/>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46.88</c:v>
                </c:pt>
                <c:pt idx="1">
                  <c:v>46.94</c:v>
                </c:pt>
                <c:pt idx="2">
                  <c:v>47.62</c:v>
                </c:pt>
                <c:pt idx="3">
                  <c:v>48.55</c:v>
                </c:pt>
                <c:pt idx="4">
                  <c:v>49.2</c:v>
                </c:pt>
              </c:numCache>
            </c:numRef>
          </c:val>
          <c:smooth val="0"/>
          <c:extLst>
            <c:ext xmlns:c16="http://schemas.microsoft.com/office/drawing/2014/chart" uri="{C3380CC4-5D6E-409C-BE32-E72D297353CC}">
              <c16:uniqueId val="{00000001-8F16-4C32-842B-CA7C4AC7C67E}"/>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10.92</c:v>
                </c:pt>
                <c:pt idx="1">
                  <c:v>8.4499999999999993</c:v>
                </c:pt>
                <c:pt idx="2">
                  <c:v>11.39</c:v>
                </c:pt>
                <c:pt idx="3">
                  <c:v>13.92</c:v>
                </c:pt>
                <c:pt idx="4">
                  <c:v>18.3</c:v>
                </c:pt>
              </c:numCache>
            </c:numRef>
          </c:val>
          <c:extLst>
            <c:ext xmlns:c16="http://schemas.microsoft.com/office/drawing/2014/chart" uri="{C3380CC4-5D6E-409C-BE32-E72D297353CC}">
              <c16:uniqueId val="{00000000-A7DD-4661-AC33-719E7DB1818F}"/>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13.39</c:v>
                </c:pt>
                <c:pt idx="1">
                  <c:v>14.48</c:v>
                </c:pt>
                <c:pt idx="2">
                  <c:v>16.27</c:v>
                </c:pt>
                <c:pt idx="3">
                  <c:v>17.11</c:v>
                </c:pt>
                <c:pt idx="4">
                  <c:v>18.329999999999998</c:v>
                </c:pt>
              </c:numCache>
            </c:numRef>
          </c:val>
          <c:smooth val="0"/>
          <c:extLst>
            <c:ext xmlns:c16="http://schemas.microsoft.com/office/drawing/2014/chart" uri="{C3380CC4-5D6E-409C-BE32-E72D297353CC}">
              <c16:uniqueId val="{00000001-A7DD-4661-AC33-719E7DB1818F}"/>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4C0-41BD-B92B-05B693556D3C}"/>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0.68</c:v>
                </c:pt>
                <c:pt idx="1">
                  <c:v>1</c:v>
                </c:pt>
                <c:pt idx="2">
                  <c:v>1.03</c:v>
                </c:pt>
                <c:pt idx="3">
                  <c:v>0.78</c:v>
                </c:pt>
                <c:pt idx="4">
                  <c:v>0.92</c:v>
                </c:pt>
              </c:numCache>
            </c:numRef>
          </c:val>
          <c:smooth val="0"/>
          <c:extLst>
            <c:ext xmlns:c16="http://schemas.microsoft.com/office/drawing/2014/chart" uri="{C3380CC4-5D6E-409C-BE32-E72D297353CC}">
              <c16:uniqueId val="{00000001-E4C0-41BD-B92B-05B693556D3C}"/>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285.06</c:v>
                </c:pt>
                <c:pt idx="1">
                  <c:v>297.57</c:v>
                </c:pt>
                <c:pt idx="2">
                  <c:v>235.87</c:v>
                </c:pt>
                <c:pt idx="3">
                  <c:v>232.35</c:v>
                </c:pt>
                <c:pt idx="4">
                  <c:v>216.29</c:v>
                </c:pt>
              </c:numCache>
            </c:numRef>
          </c:val>
          <c:extLst>
            <c:ext xmlns:c16="http://schemas.microsoft.com/office/drawing/2014/chart" uri="{C3380CC4-5D6E-409C-BE32-E72D297353CC}">
              <c16:uniqueId val="{00000000-9543-433C-8D30-C1578A7EA946}"/>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357.82</c:v>
                </c:pt>
                <c:pt idx="1">
                  <c:v>355.5</c:v>
                </c:pt>
                <c:pt idx="2">
                  <c:v>349.83</c:v>
                </c:pt>
                <c:pt idx="3">
                  <c:v>360.86</c:v>
                </c:pt>
                <c:pt idx="4">
                  <c:v>350.79</c:v>
                </c:pt>
              </c:numCache>
            </c:numRef>
          </c:val>
          <c:smooth val="0"/>
          <c:extLst>
            <c:ext xmlns:c16="http://schemas.microsoft.com/office/drawing/2014/chart" uri="{C3380CC4-5D6E-409C-BE32-E72D297353CC}">
              <c16:uniqueId val="{00000001-9543-433C-8D30-C1578A7EA946}"/>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63.1</c:v>
                </c:pt>
                <c:pt idx="1">
                  <c:v>192.06</c:v>
                </c:pt>
                <c:pt idx="2">
                  <c:v>185.75</c:v>
                </c:pt>
                <c:pt idx="3">
                  <c:v>179.78</c:v>
                </c:pt>
                <c:pt idx="4">
                  <c:v>171.87</c:v>
                </c:pt>
              </c:numCache>
            </c:numRef>
          </c:val>
          <c:extLst>
            <c:ext xmlns:c16="http://schemas.microsoft.com/office/drawing/2014/chart" uri="{C3380CC4-5D6E-409C-BE32-E72D297353CC}">
              <c16:uniqueId val="{00000000-5DAC-4093-9825-975D33285BCC}"/>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307.45999999999998</c:v>
                </c:pt>
                <c:pt idx="1">
                  <c:v>312.58</c:v>
                </c:pt>
                <c:pt idx="2">
                  <c:v>314.87</c:v>
                </c:pt>
                <c:pt idx="3">
                  <c:v>309.27999999999997</c:v>
                </c:pt>
                <c:pt idx="4">
                  <c:v>322.92</c:v>
                </c:pt>
              </c:numCache>
            </c:numRef>
          </c:val>
          <c:smooth val="0"/>
          <c:extLst>
            <c:ext xmlns:c16="http://schemas.microsoft.com/office/drawing/2014/chart" uri="{C3380CC4-5D6E-409C-BE32-E72D297353CC}">
              <c16:uniqueId val="{00000001-5DAC-4093-9825-975D33285BCC}"/>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125.25</c:v>
                </c:pt>
                <c:pt idx="1">
                  <c:v>97.52</c:v>
                </c:pt>
                <c:pt idx="2">
                  <c:v>95.11</c:v>
                </c:pt>
                <c:pt idx="3">
                  <c:v>96.82</c:v>
                </c:pt>
                <c:pt idx="4">
                  <c:v>99.33</c:v>
                </c:pt>
              </c:numCache>
            </c:numRef>
          </c:val>
          <c:extLst>
            <c:ext xmlns:c16="http://schemas.microsoft.com/office/drawing/2014/chart" uri="{C3380CC4-5D6E-409C-BE32-E72D297353CC}">
              <c16:uniqueId val="{00000000-8C38-4DAB-83FA-F5C880CE10C8}"/>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106.01</c:v>
                </c:pt>
                <c:pt idx="1">
                  <c:v>104.57</c:v>
                </c:pt>
                <c:pt idx="2">
                  <c:v>103.54</c:v>
                </c:pt>
                <c:pt idx="3">
                  <c:v>103.32</c:v>
                </c:pt>
                <c:pt idx="4">
                  <c:v>100.85</c:v>
                </c:pt>
              </c:numCache>
            </c:numRef>
          </c:val>
          <c:smooth val="0"/>
          <c:extLst>
            <c:ext xmlns:c16="http://schemas.microsoft.com/office/drawing/2014/chart" uri="{C3380CC4-5D6E-409C-BE32-E72D297353CC}">
              <c16:uniqueId val="{00000001-8C38-4DAB-83FA-F5C880CE10C8}"/>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155.38</c:v>
                </c:pt>
                <c:pt idx="1">
                  <c:v>197.94</c:v>
                </c:pt>
                <c:pt idx="2">
                  <c:v>203.57</c:v>
                </c:pt>
                <c:pt idx="3">
                  <c:v>200.93</c:v>
                </c:pt>
                <c:pt idx="4">
                  <c:v>195.17</c:v>
                </c:pt>
              </c:numCache>
            </c:numRef>
          </c:val>
          <c:extLst>
            <c:ext xmlns:c16="http://schemas.microsoft.com/office/drawing/2014/chart" uri="{C3380CC4-5D6E-409C-BE32-E72D297353CC}">
              <c16:uniqueId val="{00000000-25FC-4335-8A66-491D721F70CE}"/>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162.24</c:v>
                </c:pt>
                <c:pt idx="1">
                  <c:v>165.47</c:v>
                </c:pt>
                <c:pt idx="2">
                  <c:v>167.46</c:v>
                </c:pt>
                <c:pt idx="3">
                  <c:v>168.56</c:v>
                </c:pt>
                <c:pt idx="4">
                  <c:v>167.1</c:v>
                </c:pt>
              </c:numCache>
            </c:numRef>
          </c:val>
          <c:smooth val="0"/>
          <c:extLst>
            <c:ext xmlns:c16="http://schemas.microsoft.com/office/drawing/2014/chart" uri="{C3380CC4-5D6E-409C-BE32-E72D297353CC}">
              <c16:uniqueId val="{00000001-25FC-4335-8A66-491D721F70CE}"/>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T1" zoomScale="110" zoomScaleNormal="110" workbookViewId="0">
      <selection activeCell="AH80" sqref="AH80"/>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岐阜県　中津川市</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A4</v>
      </c>
      <c r="X8" s="83"/>
      <c r="Y8" s="83"/>
      <c r="Z8" s="83"/>
      <c r="AA8" s="83"/>
      <c r="AB8" s="83"/>
      <c r="AC8" s="83"/>
      <c r="AD8" s="83" t="str">
        <f>データ!$M$6</f>
        <v>非設置</v>
      </c>
      <c r="AE8" s="83"/>
      <c r="AF8" s="83"/>
      <c r="AG8" s="83"/>
      <c r="AH8" s="83"/>
      <c r="AI8" s="83"/>
      <c r="AJ8" s="83"/>
      <c r="AK8" s="4"/>
      <c r="AL8" s="71">
        <f>データ!$R$6</f>
        <v>77320</v>
      </c>
      <c r="AM8" s="71"/>
      <c r="AN8" s="71"/>
      <c r="AO8" s="71"/>
      <c r="AP8" s="71"/>
      <c r="AQ8" s="71"/>
      <c r="AR8" s="71"/>
      <c r="AS8" s="71"/>
      <c r="AT8" s="67">
        <f>データ!$S$6</f>
        <v>676.45</v>
      </c>
      <c r="AU8" s="68"/>
      <c r="AV8" s="68"/>
      <c r="AW8" s="68"/>
      <c r="AX8" s="68"/>
      <c r="AY8" s="68"/>
      <c r="AZ8" s="68"/>
      <c r="BA8" s="68"/>
      <c r="BB8" s="70">
        <f>データ!$T$6</f>
        <v>114.3</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79.44</v>
      </c>
      <c r="J10" s="68"/>
      <c r="K10" s="68"/>
      <c r="L10" s="68"/>
      <c r="M10" s="68"/>
      <c r="N10" s="68"/>
      <c r="O10" s="69"/>
      <c r="P10" s="70">
        <f>データ!$P$6</f>
        <v>98.96</v>
      </c>
      <c r="Q10" s="70"/>
      <c r="R10" s="70"/>
      <c r="S10" s="70"/>
      <c r="T10" s="70"/>
      <c r="U10" s="70"/>
      <c r="V10" s="70"/>
      <c r="W10" s="71">
        <f>データ!$Q$6</f>
        <v>3410</v>
      </c>
      <c r="X10" s="71"/>
      <c r="Y10" s="71"/>
      <c r="Z10" s="71"/>
      <c r="AA10" s="71"/>
      <c r="AB10" s="71"/>
      <c r="AC10" s="71"/>
      <c r="AD10" s="2"/>
      <c r="AE10" s="2"/>
      <c r="AF10" s="2"/>
      <c r="AG10" s="2"/>
      <c r="AH10" s="4"/>
      <c r="AI10" s="4"/>
      <c r="AJ10" s="4"/>
      <c r="AK10" s="4"/>
      <c r="AL10" s="71">
        <f>データ!$U$6</f>
        <v>76107</v>
      </c>
      <c r="AM10" s="71"/>
      <c r="AN10" s="71"/>
      <c r="AO10" s="71"/>
      <c r="AP10" s="71"/>
      <c r="AQ10" s="71"/>
      <c r="AR10" s="71"/>
      <c r="AS10" s="71"/>
      <c r="AT10" s="67">
        <f>データ!$V$6</f>
        <v>247.75</v>
      </c>
      <c r="AU10" s="68"/>
      <c r="AV10" s="68"/>
      <c r="AW10" s="68"/>
      <c r="AX10" s="68"/>
      <c r="AY10" s="68"/>
      <c r="AZ10" s="68"/>
      <c r="BA10" s="68"/>
      <c r="BB10" s="70">
        <f>データ!$W$6</f>
        <v>307.19</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113</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114</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115</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1aeNWWZ6tzSNEh7juipyPgqwqCZ1Y9R+Nwzv8Gir7fOctdnBzG60ILAvQhD+Kzin8dFWSqyMbv9pOM/0ePOXkg==" saltValue="LYOegCKsMi13R4TG5g5Nxg=="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212067</v>
      </c>
      <c r="D6" s="34">
        <f t="shared" si="3"/>
        <v>46</v>
      </c>
      <c r="E6" s="34">
        <f t="shared" si="3"/>
        <v>1</v>
      </c>
      <c r="F6" s="34">
        <f t="shared" si="3"/>
        <v>0</v>
      </c>
      <c r="G6" s="34">
        <f t="shared" si="3"/>
        <v>1</v>
      </c>
      <c r="H6" s="34" t="str">
        <f t="shared" si="3"/>
        <v>岐阜県　中津川市</v>
      </c>
      <c r="I6" s="34" t="str">
        <f t="shared" si="3"/>
        <v>法適用</v>
      </c>
      <c r="J6" s="34" t="str">
        <f t="shared" si="3"/>
        <v>水道事業</v>
      </c>
      <c r="K6" s="34" t="str">
        <f t="shared" si="3"/>
        <v>末端給水事業</v>
      </c>
      <c r="L6" s="34" t="str">
        <f t="shared" si="3"/>
        <v>A4</v>
      </c>
      <c r="M6" s="34" t="str">
        <f t="shared" si="3"/>
        <v>非設置</v>
      </c>
      <c r="N6" s="35" t="str">
        <f t="shared" si="3"/>
        <v>-</v>
      </c>
      <c r="O6" s="35">
        <f t="shared" si="3"/>
        <v>79.44</v>
      </c>
      <c r="P6" s="35">
        <f t="shared" si="3"/>
        <v>98.96</v>
      </c>
      <c r="Q6" s="35">
        <f t="shared" si="3"/>
        <v>3410</v>
      </c>
      <c r="R6" s="35">
        <f t="shared" si="3"/>
        <v>77320</v>
      </c>
      <c r="S6" s="35">
        <f t="shared" si="3"/>
        <v>676.45</v>
      </c>
      <c r="T6" s="35">
        <f t="shared" si="3"/>
        <v>114.3</v>
      </c>
      <c r="U6" s="35">
        <f t="shared" si="3"/>
        <v>76107</v>
      </c>
      <c r="V6" s="35">
        <f t="shared" si="3"/>
        <v>247.75</v>
      </c>
      <c r="W6" s="35">
        <f t="shared" si="3"/>
        <v>307.19</v>
      </c>
      <c r="X6" s="36">
        <f>IF(X7="",NA(),X7)</f>
        <v>121.51</v>
      </c>
      <c r="Y6" s="36">
        <f t="shared" ref="Y6:AG6" si="4">IF(Y7="",NA(),Y7)</f>
        <v>103.4</v>
      </c>
      <c r="Z6" s="36">
        <f t="shared" si="4"/>
        <v>100.85</v>
      </c>
      <c r="AA6" s="36">
        <f t="shared" si="4"/>
        <v>101.31</v>
      </c>
      <c r="AB6" s="36">
        <f t="shared" si="4"/>
        <v>104.12</v>
      </c>
      <c r="AC6" s="36">
        <f t="shared" si="4"/>
        <v>113.16</v>
      </c>
      <c r="AD6" s="36">
        <f t="shared" si="4"/>
        <v>112.15</v>
      </c>
      <c r="AE6" s="36">
        <f t="shared" si="4"/>
        <v>111.44</v>
      </c>
      <c r="AF6" s="36">
        <f t="shared" si="4"/>
        <v>111.17</v>
      </c>
      <c r="AG6" s="36">
        <f t="shared" si="4"/>
        <v>110.91</v>
      </c>
      <c r="AH6" s="35" t="str">
        <f>IF(AH7="","",IF(AH7="-","【-】","【"&amp;SUBSTITUTE(TEXT(AH7,"#,##0.00"),"-","△")&amp;"】"))</f>
        <v>【110.27】</v>
      </c>
      <c r="AI6" s="35">
        <f>IF(AI7="",NA(),AI7)</f>
        <v>0</v>
      </c>
      <c r="AJ6" s="35">
        <f t="shared" ref="AJ6:AR6" si="5">IF(AJ7="",NA(),AJ7)</f>
        <v>0</v>
      </c>
      <c r="AK6" s="35">
        <f t="shared" si="5"/>
        <v>0</v>
      </c>
      <c r="AL6" s="35">
        <f t="shared" si="5"/>
        <v>0</v>
      </c>
      <c r="AM6" s="35">
        <f t="shared" si="5"/>
        <v>0</v>
      </c>
      <c r="AN6" s="36">
        <f t="shared" si="5"/>
        <v>0.68</v>
      </c>
      <c r="AO6" s="36">
        <f t="shared" si="5"/>
        <v>1</v>
      </c>
      <c r="AP6" s="36">
        <f t="shared" si="5"/>
        <v>1.03</v>
      </c>
      <c r="AQ6" s="36">
        <f t="shared" si="5"/>
        <v>0.78</v>
      </c>
      <c r="AR6" s="36">
        <f t="shared" si="5"/>
        <v>0.92</v>
      </c>
      <c r="AS6" s="35" t="str">
        <f>IF(AS7="","",IF(AS7="-","【-】","【"&amp;SUBSTITUTE(TEXT(AS7,"#,##0.00"),"-","△")&amp;"】"))</f>
        <v>【1.15】</v>
      </c>
      <c r="AT6" s="36">
        <f>IF(AT7="",NA(),AT7)</f>
        <v>285.06</v>
      </c>
      <c r="AU6" s="36">
        <f t="shared" ref="AU6:BC6" si="6">IF(AU7="",NA(),AU7)</f>
        <v>297.57</v>
      </c>
      <c r="AV6" s="36">
        <f t="shared" si="6"/>
        <v>235.87</v>
      </c>
      <c r="AW6" s="36">
        <f t="shared" si="6"/>
        <v>232.35</v>
      </c>
      <c r="AX6" s="36">
        <f t="shared" si="6"/>
        <v>216.29</v>
      </c>
      <c r="AY6" s="36">
        <f t="shared" si="6"/>
        <v>357.82</v>
      </c>
      <c r="AZ6" s="36">
        <f t="shared" si="6"/>
        <v>355.5</v>
      </c>
      <c r="BA6" s="36">
        <f t="shared" si="6"/>
        <v>349.83</v>
      </c>
      <c r="BB6" s="36">
        <f t="shared" si="6"/>
        <v>360.86</v>
      </c>
      <c r="BC6" s="36">
        <f t="shared" si="6"/>
        <v>350.79</v>
      </c>
      <c r="BD6" s="35" t="str">
        <f>IF(BD7="","",IF(BD7="-","【-】","【"&amp;SUBSTITUTE(TEXT(BD7,"#,##0.00"),"-","△")&amp;"】"))</f>
        <v>【260.31】</v>
      </c>
      <c r="BE6" s="36">
        <f>IF(BE7="",NA(),BE7)</f>
        <v>63.1</v>
      </c>
      <c r="BF6" s="36">
        <f t="shared" ref="BF6:BN6" si="7">IF(BF7="",NA(),BF7)</f>
        <v>192.06</v>
      </c>
      <c r="BG6" s="36">
        <f t="shared" si="7"/>
        <v>185.75</v>
      </c>
      <c r="BH6" s="36">
        <f t="shared" si="7"/>
        <v>179.78</v>
      </c>
      <c r="BI6" s="36">
        <f t="shared" si="7"/>
        <v>171.87</v>
      </c>
      <c r="BJ6" s="36">
        <f t="shared" si="7"/>
        <v>307.45999999999998</v>
      </c>
      <c r="BK6" s="36">
        <f t="shared" si="7"/>
        <v>312.58</v>
      </c>
      <c r="BL6" s="36">
        <f t="shared" si="7"/>
        <v>314.87</v>
      </c>
      <c r="BM6" s="36">
        <f t="shared" si="7"/>
        <v>309.27999999999997</v>
      </c>
      <c r="BN6" s="36">
        <f t="shared" si="7"/>
        <v>322.92</v>
      </c>
      <c r="BO6" s="35" t="str">
        <f>IF(BO7="","",IF(BO7="-","【-】","【"&amp;SUBSTITUTE(TEXT(BO7,"#,##0.00"),"-","△")&amp;"】"))</f>
        <v>【275.67】</v>
      </c>
      <c r="BP6" s="36">
        <f>IF(BP7="",NA(),BP7)</f>
        <v>125.25</v>
      </c>
      <c r="BQ6" s="36">
        <f t="shared" ref="BQ6:BY6" si="8">IF(BQ7="",NA(),BQ7)</f>
        <v>97.52</v>
      </c>
      <c r="BR6" s="36">
        <f t="shared" si="8"/>
        <v>95.11</v>
      </c>
      <c r="BS6" s="36">
        <f t="shared" si="8"/>
        <v>96.82</v>
      </c>
      <c r="BT6" s="36">
        <f t="shared" si="8"/>
        <v>99.33</v>
      </c>
      <c r="BU6" s="36">
        <f t="shared" si="8"/>
        <v>106.01</v>
      </c>
      <c r="BV6" s="36">
        <f t="shared" si="8"/>
        <v>104.57</v>
      </c>
      <c r="BW6" s="36">
        <f t="shared" si="8"/>
        <v>103.54</v>
      </c>
      <c r="BX6" s="36">
        <f t="shared" si="8"/>
        <v>103.32</v>
      </c>
      <c r="BY6" s="36">
        <f t="shared" si="8"/>
        <v>100.85</v>
      </c>
      <c r="BZ6" s="35" t="str">
        <f>IF(BZ7="","",IF(BZ7="-","【-】","【"&amp;SUBSTITUTE(TEXT(BZ7,"#,##0.00"),"-","△")&amp;"】"))</f>
        <v>【100.05】</v>
      </c>
      <c r="CA6" s="36">
        <f>IF(CA7="",NA(),CA7)</f>
        <v>155.38</v>
      </c>
      <c r="CB6" s="36">
        <f t="shared" ref="CB6:CJ6" si="9">IF(CB7="",NA(),CB7)</f>
        <v>197.94</v>
      </c>
      <c r="CC6" s="36">
        <f t="shared" si="9"/>
        <v>203.57</v>
      </c>
      <c r="CD6" s="36">
        <f t="shared" si="9"/>
        <v>200.93</v>
      </c>
      <c r="CE6" s="36">
        <f t="shared" si="9"/>
        <v>195.17</v>
      </c>
      <c r="CF6" s="36">
        <f t="shared" si="9"/>
        <v>162.24</v>
      </c>
      <c r="CG6" s="36">
        <f t="shared" si="9"/>
        <v>165.47</v>
      </c>
      <c r="CH6" s="36">
        <f t="shared" si="9"/>
        <v>167.46</v>
      </c>
      <c r="CI6" s="36">
        <f t="shared" si="9"/>
        <v>168.56</v>
      </c>
      <c r="CJ6" s="36">
        <f t="shared" si="9"/>
        <v>167.1</v>
      </c>
      <c r="CK6" s="35" t="str">
        <f>IF(CK7="","",IF(CK7="-","【-】","【"&amp;SUBSTITUTE(TEXT(CK7,"#,##0.00"),"-","△")&amp;"】"))</f>
        <v>【166.40】</v>
      </c>
      <c r="CL6" s="36">
        <f>IF(CL7="",NA(),CL7)</f>
        <v>66.69</v>
      </c>
      <c r="CM6" s="36">
        <f t="shared" ref="CM6:CU6" si="10">IF(CM7="",NA(),CM7)</f>
        <v>68.06</v>
      </c>
      <c r="CN6" s="36">
        <f t="shared" si="10"/>
        <v>69.010000000000005</v>
      </c>
      <c r="CO6" s="36">
        <f t="shared" si="10"/>
        <v>70.38</v>
      </c>
      <c r="CP6" s="36">
        <f t="shared" si="10"/>
        <v>72.14</v>
      </c>
      <c r="CQ6" s="36">
        <f t="shared" si="10"/>
        <v>59.11</v>
      </c>
      <c r="CR6" s="36">
        <f t="shared" si="10"/>
        <v>59.74</v>
      </c>
      <c r="CS6" s="36">
        <f t="shared" si="10"/>
        <v>59.46</v>
      </c>
      <c r="CT6" s="36">
        <f t="shared" si="10"/>
        <v>59.51</v>
      </c>
      <c r="CU6" s="36">
        <f t="shared" si="10"/>
        <v>59.91</v>
      </c>
      <c r="CV6" s="35" t="str">
        <f>IF(CV7="","",IF(CV7="-","【-】","【"&amp;SUBSTITUTE(TEXT(CV7,"#,##0.00"),"-","△")&amp;"】"))</f>
        <v>【60.69】</v>
      </c>
      <c r="CW6" s="36">
        <f>IF(CW7="",NA(),CW7)</f>
        <v>83.41</v>
      </c>
      <c r="CX6" s="36">
        <f t="shared" ref="CX6:DF6" si="11">IF(CX7="",NA(),CX7)</f>
        <v>76.56</v>
      </c>
      <c r="CY6" s="36">
        <f t="shared" si="11"/>
        <v>75.349999999999994</v>
      </c>
      <c r="CZ6" s="36">
        <f t="shared" si="11"/>
        <v>73.41</v>
      </c>
      <c r="DA6" s="36">
        <f t="shared" si="11"/>
        <v>72.8</v>
      </c>
      <c r="DB6" s="36">
        <f t="shared" si="11"/>
        <v>87.91</v>
      </c>
      <c r="DC6" s="36">
        <f t="shared" si="11"/>
        <v>87.28</v>
      </c>
      <c r="DD6" s="36">
        <f t="shared" si="11"/>
        <v>87.41</v>
      </c>
      <c r="DE6" s="36">
        <f t="shared" si="11"/>
        <v>87.08</v>
      </c>
      <c r="DF6" s="36">
        <f t="shared" si="11"/>
        <v>87.26</v>
      </c>
      <c r="DG6" s="35" t="str">
        <f>IF(DG7="","",IF(DG7="-","【-】","【"&amp;SUBSTITUTE(TEXT(DG7,"#,##0.00"),"-","△")&amp;"】"))</f>
        <v>【89.82】</v>
      </c>
      <c r="DH6" s="36">
        <f>IF(DH7="",NA(),DH7)</f>
        <v>46.75</v>
      </c>
      <c r="DI6" s="36">
        <f t="shared" ref="DI6:DQ6" si="12">IF(DI7="",NA(),DI7)</f>
        <v>33.18</v>
      </c>
      <c r="DJ6" s="36">
        <f t="shared" si="12"/>
        <v>34.89</v>
      </c>
      <c r="DK6" s="36">
        <f t="shared" si="12"/>
        <v>36.92</v>
      </c>
      <c r="DL6" s="36">
        <f t="shared" si="12"/>
        <v>38.72</v>
      </c>
      <c r="DM6" s="36">
        <f t="shared" si="12"/>
        <v>46.88</v>
      </c>
      <c r="DN6" s="36">
        <f t="shared" si="12"/>
        <v>46.94</v>
      </c>
      <c r="DO6" s="36">
        <f t="shared" si="12"/>
        <v>47.62</v>
      </c>
      <c r="DP6" s="36">
        <f t="shared" si="12"/>
        <v>48.55</v>
      </c>
      <c r="DQ6" s="36">
        <f t="shared" si="12"/>
        <v>49.2</v>
      </c>
      <c r="DR6" s="35" t="str">
        <f>IF(DR7="","",IF(DR7="-","【-】","【"&amp;SUBSTITUTE(TEXT(DR7,"#,##0.00"),"-","△")&amp;"】"))</f>
        <v>【50.19】</v>
      </c>
      <c r="DS6" s="36">
        <f>IF(DS7="",NA(),DS7)</f>
        <v>10.92</v>
      </c>
      <c r="DT6" s="36">
        <f t="shared" ref="DT6:EB6" si="13">IF(DT7="",NA(),DT7)</f>
        <v>8.4499999999999993</v>
      </c>
      <c r="DU6" s="36">
        <f t="shared" si="13"/>
        <v>11.39</v>
      </c>
      <c r="DV6" s="36">
        <f t="shared" si="13"/>
        <v>13.92</v>
      </c>
      <c r="DW6" s="36">
        <f t="shared" si="13"/>
        <v>18.3</v>
      </c>
      <c r="DX6" s="36">
        <f t="shared" si="13"/>
        <v>13.39</v>
      </c>
      <c r="DY6" s="36">
        <f t="shared" si="13"/>
        <v>14.48</v>
      </c>
      <c r="DZ6" s="36">
        <f t="shared" si="13"/>
        <v>16.27</v>
      </c>
      <c r="EA6" s="36">
        <f t="shared" si="13"/>
        <v>17.11</v>
      </c>
      <c r="EB6" s="36">
        <f t="shared" si="13"/>
        <v>18.329999999999998</v>
      </c>
      <c r="EC6" s="35" t="str">
        <f>IF(EC7="","",IF(EC7="-","【-】","【"&amp;SUBSTITUTE(TEXT(EC7,"#,##0.00"),"-","△")&amp;"】"))</f>
        <v>【20.63】</v>
      </c>
      <c r="ED6" s="36">
        <f>IF(ED7="",NA(),ED7)</f>
        <v>1.31</v>
      </c>
      <c r="EE6" s="36">
        <f t="shared" ref="EE6:EM6" si="14">IF(EE7="",NA(),EE7)</f>
        <v>0.73</v>
      </c>
      <c r="EF6" s="36">
        <f t="shared" si="14"/>
        <v>0.91</v>
      </c>
      <c r="EG6" s="36">
        <f t="shared" si="14"/>
        <v>0.63</v>
      </c>
      <c r="EH6" s="36">
        <f t="shared" si="14"/>
        <v>0.84</v>
      </c>
      <c r="EI6" s="36">
        <f t="shared" si="14"/>
        <v>0.71</v>
      </c>
      <c r="EJ6" s="36">
        <f t="shared" si="14"/>
        <v>0.75</v>
      </c>
      <c r="EK6" s="36">
        <f t="shared" si="14"/>
        <v>0.63</v>
      </c>
      <c r="EL6" s="36">
        <f t="shared" si="14"/>
        <v>0.63</v>
      </c>
      <c r="EM6" s="36">
        <f t="shared" si="14"/>
        <v>0.6</v>
      </c>
      <c r="EN6" s="35" t="str">
        <f>IF(EN7="","",IF(EN7="-","【-】","【"&amp;SUBSTITUTE(TEXT(EN7,"#,##0.00"),"-","△")&amp;"】"))</f>
        <v>【0.69】</v>
      </c>
    </row>
    <row r="7" spans="1:144" s="37" customFormat="1" x14ac:dyDescent="0.15">
      <c r="A7" s="29"/>
      <c r="B7" s="38">
        <v>2020</v>
      </c>
      <c r="C7" s="38">
        <v>212067</v>
      </c>
      <c r="D7" s="38">
        <v>46</v>
      </c>
      <c r="E7" s="38">
        <v>1</v>
      </c>
      <c r="F7" s="38">
        <v>0</v>
      </c>
      <c r="G7" s="38">
        <v>1</v>
      </c>
      <c r="H7" s="38" t="s">
        <v>93</v>
      </c>
      <c r="I7" s="38" t="s">
        <v>94</v>
      </c>
      <c r="J7" s="38" t="s">
        <v>95</v>
      </c>
      <c r="K7" s="38" t="s">
        <v>96</v>
      </c>
      <c r="L7" s="38" t="s">
        <v>97</v>
      </c>
      <c r="M7" s="38" t="s">
        <v>98</v>
      </c>
      <c r="N7" s="39" t="s">
        <v>99</v>
      </c>
      <c r="O7" s="39">
        <v>79.44</v>
      </c>
      <c r="P7" s="39">
        <v>98.96</v>
      </c>
      <c r="Q7" s="39">
        <v>3410</v>
      </c>
      <c r="R7" s="39">
        <v>77320</v>
      </c>
      <c r="S7" s="39">
        <v>676.45</v>
      </c>
      <c r="T7" s="39">
        <v>114.3</v>
      </c>
      <c r="U7" s="39">
        <v>76107</v>
      </c>
      <c r="V7" s="39">
        <v>247.75</v>
      </c>
      <c r="W7" s="39">
        <v>307.19</v>
      </c>
      <c r="X7" s="39">
        <v>121.51</v>
      </c>
      <c r="Y7" s="39">
        <v>103.4</v>
      </c>
      <c r="Z7" s="39">
        <v>100.85</v>
      </c>
      <c r="AA7" s="39">
        <v>101.31</v>
      </c>
      <c r="AB7" s="39">
        <v>104.12</v>
      </c>
      <c r="AC7" s="39">
        <v>113.16</v>
      </c>
      <c r="AD7" s="39">
        <v>112.15</v>
      </c>
      <c r="AE7" s="39">
        <v>111.44</v>
      </c>
      <c r="AF7" s="39">
        <v>111.17</v>
      </c>
      <c r="AG7" s="39">
        <v>110.91</v>
      </c>
      <c r="AH7" s="39">
        <v>110.27</v>
      </c>
      <c r="AI7" s="39">
        <v>0</v>
      </c>
      <c r="AJ7" s="39">
        <v>0</v>
      </c>
      <c r="AK7" s="39">
        <v>0</v>
      </c>
      <c r="AL7" s="39">
        <v>0</v>
      </c>
      <c r="AM7" s="39">
        <v>0</v>
      </c>
      <c r="AN7" s="39">
        <v>0.68</v>
      </c>
      <c r="AO7" s="39">
        <v>1</v>
      </c>
      <c r="AP7" s="39">
        <v>1.03</v>
      </c>
      <c r="AQ7" s="39">
        <v>0.78</v>
      </c>
      <c r="AR7" s="39">
        <v>0.92</v>
      </c>
      <c r="AS7" s="39">
        <v>1.1499999999999999</v>
      </c>
      <c r="AT7" s="39">
        <v>285.06</v>
      </c>
      <c r="AU7" s="39">
        <v>297.57</v>
      </c>
      <c r="AV7" s="39">
        <v>235.87</v>
      </c>
      <c r="AW7" s="39">
        <v>232.35</v>
      </c>
      <c r="AX7" s="39">
        <v>216.29</v>
      </c>
      <c r="AY7" s="39">
        <v>357.82</v>
      </c>
      <c r="AZ7" s="39">
        <v>355.5</v>
      </c>
      <c r="BA7" s="39">
        <v>349.83</v>
      </c>
      <c r="BB7" s="39">
        <v>360.86</v>
      </c>
      <c r="BC7" s="39">
        <v>350.79</v>
      </c>
      <c r="BD7" s="39">
        <v>260.31</v>
      </c>
      <c r="BE7" s="39">
        <v>63.1</v>
      </c>
      <c r="BF7" s="39">
        <v>192.06</v>
      </c>
      <c r="BG7" s="39">
        <v>185.75</v>
      </c>
      <c r="BH7" s="39">
        <v>179.78</v>
      </c>
      <c r="BI7" s="39">
        <v>171.87</v>
      </c>
      <c r="BJ7" s="39">
        <v>307.45999999999998</v>
      </c>
      <c r="BK7" s="39">
        <v>312.58</v>
      </c>
      <c r="BL7" s="39">
        <v>314.87</v>
      </c>
      <c r="BM7" s="39">
        <v>309.27999999999997</v>
      </c>
      <c r="BN7" s="39">
        <v>322.92</v>
      </c>
      <c r="BO7" s="39">
        <v>275.67</v>
      </c>
      <c r="BP7" s="39">
        <v>125.25</v>
      </c>
      <c r="BQ7" s="39">
        <v>97.52</v>
      </c>
      <c r="BR7" s="39">
        <v>95.11</v>
      </c>
      <c r="BS7" s="39">
        <v>96.82</v>
      </c>
      <c r="BT7" s="39">
        <v>99.33</v>
      </c>
      <c r="BU7" s="39">
        <v>106.01</v>
      </c>
      <c r="BV7" s="39">
        <v>104.57</v>
      </c>
      <c r="BW7" s="39">
        <v>103.54</v>
      </c>
      <c r="BX7" s="39">
        <v>103.32</v>
      </c>
      <c r="BY7" s="39">
        <v>100.85</v>
      </c>
      <c r="BZ7" s="39">
        <v>100.05</v>
      </c>
      <c r="CA7" s="39">
        <v>155.38</v>
      </c>
      <c r="CB7" s="39">
        <v>197.94</v>
      </c>
      <c r="CC7" s="39">
        <v>203.57</v>
      </c>
      <c r="CD7" s="39">
        <v>200.93</v>
      </c>
      <c r="CE7" s="39">
        <v>195.17</v>
      </c>
      <c r="CF7" s="39">
        <v>162.24</v>
      </c>
      <c r="CG7" s="39">
        <v>165.47</v>
      </c>
      <c r="CH7" s="39">
        <v>167.46</v>
      </c>
      <c r="CI7" s="39">
        <v>168.56</v>
      </c>
      <c r="CJ7" s="39">
        <v>167.1</v>
      </c>
      <c r="CK7" s="39">
        <v>166.4</v>
      </c>
      <c r="CL7" s="39">
        <v>66.69</v>
      </c>
      <c r="CM7" s="39">
        <v>68.06</v>
      </c>
      <c r="CN7" s="39">
        <v>69.010000000000005</v>
      </c>
      <c r="CO7" s="39">
        <v>70.38</v>
      </c>
      <c r="CP7" s="39">
        <v>72.14</v>
      </c>
      <c r="CQ7" s="39">
        <v>59.11</v>
      </c>
      <c r="CR7" s="39">
        <v>59.74</v>
      </c>
      <c r="CS7" s="39">
        <v>59.46</v>
      </c>
      <c r="CT7" s="39">
        <v>59.51</v>
      </c>
      <c r="CU7" s="39">
        <v>59.91</v>
      </c>
      <c r="CV7" s="39">
        <v>60.69</v>
      </c>
      <c r="CW7" s="39">
        <v>83.41</v>
      </c>
      <c r="CX7" s="39">
        <v>76.56</v>
      </c>
      <c r="CY7" s="39">
        <v>75.349999999999994</v>
      </c>
      <c r="CZ7" s="39">
        <v>73.41</v>
      </c>
      <c r="DA7" s="39">
        <v>72.8</v>
      </c>
      <c r="DB7" s="39">
        <v>87.91</v>
      </c>
      <c r="DC7" s="39">
        <v>87.28</v>
      </c>
      <c r="DD7" s="39">
        <v>87.41</v>
      </c>
      <c r="DE7" s="39">
        <v>87.08</v>
      </c>
      <c r="DF7" s="39">
        <v>87.26</v>
      </c>
      <c r="DG7" s="39">
        <v>89.82</v>
      </c>
      <c r="DH7" s="39">
        <v>46.75</v>
      </c>
      <c r="DI7" s="39">
        <v>33.18</v>
      </c>
      <c r="DJ7" s="39">
        <v>34.89</v>
      </c>
      <c r="DK7" s="39">
        <v>36.92</v>
      </c>
      <c r="DL7" s="39">
        <v>38.72</v>
      </c>
      <c r="DM7" s="39">
        <v>46.88</v>
      </c>
      <c r="DN7" s="39">
        <v>46.94</v>
      </c>
      <c r="DO7" s="39">
        <v>47.62</v>
      </c>
      <c r="DP7" s="39">
        <v>48.55</v>
      </c>
      <c r="DQ7" s="39">
        <v>49.2</v>
      </c>
      <c r="DR7" s="39">
        <v>50.19</v>
      </c>
      <c r="DS7" s="39">
        <v>10.92</v>
      </c>
      <c r="DT7" s="39">
        <v>8.4499999999999993</v>
      </c>
      <c r="DU7" s="39">
        <v>11.39</v>
      </c>
      <c r="DV7" s="39">
        <v>13.92</v>
      </c>
      <c r="DW7" s="39">
        <v>18.3</v>
      </c>
      <c r="DX7" s="39">
        <v>13.39</v>
      </c>
      <c r="DY7" s="39">
        <v>14.48</v>
      </c>
      <c r="DZ7" s="39">
        <v>16.27</v>
      </c>
      <c r="EA7" s="39">
        <v>17.11</v>
      </c>
      <c r="EB7" s="39">
        <v>18.329999999999998</v>
      </c>
      <c r="EC7" s="39">
        <v>20.63</v>
      </c>
      <c r="ED7" s="39">
        <v>1.31</v>
      </c>
      <c r="EE7" s="39">
        <v>0.73</v>
      </c>
      <c r="EF7" s="39">
        <v>0.91</v>
      </c>
      <c r="EG7" s="39">
        <v>0.63</v>
      </c>
      <c r="EH7" s="39">
        <v>0.84</v>
      </c>
      <c r="EI7" s="39">
        <v>0.71</v>
      </c>
      <c r="EJ7" s="39">
        <v>0.75</v>
      </c>
      <c r="EK7" s="39">
        <v>0.63</v>
      </c>
      <c r="EL7" s="39">
        <v>0.63</v>
      </c>
      <c r="EM7" s="39">
        <v>0.6</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108</v>
      </c>
      <c r="D13" t="s">
        <v>109</v>
      </c>
      <c r="E13" t="s">
        <v>110</v>
      </c>
      <c r="F13" t="s">
        <v>111</v>
      </c>
      <c r="G13" t="s">
        <v>112</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纐纈涼子</cp:lastModifiedBy>
  <cp:lastPrinted>2022-01-28T06:32:18Z</cp:lastPrinted>
  <dcterms:created xsi:type="dcterms:W3CDTF">2021-12-03T06:50:20Z</dcterms:created>
  <dcterms:modified xsi:type="dcterms:W3CDTF">2022-01-28T06:32:56Z</dcterms:modified>
  <cp:category/>
</cp:coreProperties>
</file>