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2338.004\Desktop\"/>
    </mc:Choice>
  </mc:AlternateContent>
  <workbookProtection workbookAlgorithmName="SHA-512" workbookHashValue="Jo1AkDddPmV/ZR0UlKtwFAmH4LtIktlT165Q0s7XsKmMZtcEVs8QFeTPicFbHGojptq+LaT6/lKov69wSvMJlA==" workbookSaltValue="DrKtQ6FLXb7d+9mAs6Tl0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<sst xmlns="http://schemas.openxmlformats.org/spreadsheetml/2006/main" count="220" uniqueCount="108">
  <si>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</si>
  <si>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</si>
  <si>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</si>
  <si>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</si>
  <si>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</si>
  <si>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</si>
  <si>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</si>
  <si>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</si>
  <si>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</si>
  <si>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</si>
  <si>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</si>
  <si>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</si>
  <si>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</si>
  <si>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</si>
  <si>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</si>
  <si>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</si>
  <si>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</si>
  <si>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</si>
  <si>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</si>
  <si>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</si>
  <si>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</si>
  <si>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</si>
  <si>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</si>
  <si>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</si>
  <si>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</si>
  <si>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</si>
  <si>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</si>
  <si>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</si>
  <si>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</si>
  <si>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</si>
  <si>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</si>
  <si>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</si>
  <si>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</si>
  <si>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</si>
  <si>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</si>
  <si>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</si>
  <si>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</si>
  <si>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</si>
  <si>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</si>
  <si>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</si>
  <si>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</si>
  <si>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</si>
  <si>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</si>
  <si>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</si>
  <si>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</si>
  <si>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</si>
  <si>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</si>
  <si>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</si>
  <si>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</si>
  <si>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</si>
  <si>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</si>
  <si>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</si>
  <si>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</si>
  <si>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</si>
  <si>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</si>
  <si>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</si>
  <si>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</si>
  <si>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</si>
  <si>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</si>
  <si>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</si>
  <si>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</si>
  <si>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</si>
  <si>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</si>
  <si>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</si>
  <si>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</si>
  <si>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</si>
  <si>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</si>
  <si>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</si>
  <si>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</si>
  <si>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</si>
  <si>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</si>
  <si>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</si>
  <si>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</si>
  <si>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</si>
  <si>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</si>
  <si>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</si>
  <si>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</si>
  <si>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</si>
  <si>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</si>
  <si>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</si>
  <si>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</si>
  <si>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</si>
  <si>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</si>
  <si>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</si>
  <si>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</si>
  <si>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</si>
  <si>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</si>
  <si>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</si>
  <si>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</si>
  <si>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</si>
  <si>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</si>
  <si>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</si>
  <si>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</si>
  <si>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</si>
  <si>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</si>
  <si>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</si>
  <si>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</si>
  <si>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</si>
  <si>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</si>
  <si>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</si>
  <si>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</si>
  <si>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</si>
  <si>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</si>
  <si>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</si>
  <si>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</si>
  <si>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1.経営の健全性・効率性」の分析から、料金回収率等の各種指標が簡水統合前と比較して悪化しており、経営基盤強化が急務となります。今後は、人口減少等に伴う水道料金収入の減少、リニア関連の設備投資、管路更新費用等の増加が見込まれることから、更なる経費削減・適正な受益者負担の検討をを進めるとともに、有収率を向上させ、経営の効率性を高めていく必要があります。
　「2.老朽化の状況」の分析から、法定耐用年数を超える施設が今後増加するため、アセットマネジメントにより耐用年数を超えても健全に使える資産を把握し、更新費用の平準化を図りながら、計画的な更新を実施します。また、災害に強い水道施設とすることで水道事業の経営基盤の強化を図り、持続可能な水道事業運営に努めていきます。</t>
    <rPh sb="4" eb="6">
      <t>ケイエイ</t>
    </rPh>
    <rPh sb="7" eb="10">
      <t>ケンゼンセイ</t>
    </rPh>
    <rPh sb="11" eb="14">
      <t>コウリツセイ</t>
    </rPh>
    <rPh sb="16" eb="18">
      <t>ブンセキ</t>
    </rPh>
    <rPh sb="21" eb="23">
      <t>リョウキン</t>
    </rPh>
    <rPh sb="23" eb="25">
      <t>カイシュウ</t>
    </rPh>
    <rPh sb="25" eb="26">
      <t>リツ</t>
    </rPh>
    <rPh sb="26" eb="27">
      <t>トウ</t>
    </rPh>
    <rPh sb="28" eb="30">
      <t>カクシュ</t>
    </rPh>
    <rPh sb="30" eb="32">
      <t>シヒョウ</t>
    </rPh>
    <rPh sb="33" eb="35">
      <t>カンスイ</t>
    </rPh>
    <rPh sb="35" eb="37">
      <t>トウゴウ</t>
    </rPh>
    <rPh sb="37" eb="38">
      <t>マエ</t>
    </rPh>
    <rPh sb="39" eb="41">
      <t>ヒカク</t>
    </rPh>
    <rPh sb="43" eb="45">
      <t>アッカ</t>
    </rPh>
    <rPh sb="50" eb="52">
      <t>ケイエイ</t>
    </rPh>
    <rPh sb="52" eb="54">
      <t>キバン</t>
    </rPh>
    <rPh sb="54" eb="56">
      <t>キョウカ</t>
    </rPh>
    <rPh sb="57" eb="59">
      <t>キュウム</t>
    </rPh>
    <rPh sb="127" eb="129">
      <t>テキセイ</t>
    </rPh>
    <rPh sb="130" eb="133">
      <t>ジュエキシャ</t>
    </rPh>
    <rPh sb="133" eb="135">
      <t>フタン</t>
    </rPh>
    <rPh sb="136" eb="138">
      <t>ケントウ</t>
    </rPh>
    <rPh sb="182" eb="185">
      <t>ロウキュウカ</t>
    </rPh>
    <rPh sb="186" eb="188">
      <t>ジョウキョウ</t>
    </rPh>
    <rPh sb="190" eb="192">
      <t>ブンセキ</t>
    </rPh>
    <rPh sb="230" eb="232">
      <t>タイヨウ</t>
    </rPh>
    <rPh sb="232" eb="234">
      <t>ネンスウ</t>
    </rPh>
    <rPh sb="235" eb="236">
      <t>コ</t>
    </rPh>
    <rPh sb="239" eb="241">
      <t>ケンゼン</t>
    </rPh>
    <rPh sb="242" eb="243">
      <t>ツカ</t>
    </rPh>
    <rPh sb="245" eb="247">
      <t>シサン</t>
    </rPh>
    <rPh sb="248" eb="250">
      <t>ハアク</t>
    </rPh>
    <rPh sb="252" eb="254">
      <t>コウシン</t>
    </rPh>
    <rPh sb="254" eb="256">
      <t>ヒヨウ</t>
    </rPh>
    <rPh sb="257" eb="260">
      <t>ヘイジュンカ</t>
    </rPh>
    <rPh sb="261" eb="262">
      <t>ハカ</t>
    </rPh>
    <rPh sb="311" eb="312">
      <t>ハカ</t>
    </rPh>
    <phoneticPr fontId="4"/>
  </si>
  <si>
    <t>①経常収支比率は100%を超えましたが、給水原価の上昇に伴い、類似団体平均値を下回りました。人口減少により有収水量の伸びも見込みにくいことから経営効率化による費用削減が急務となります。
②累積欠損比率はH26から継続して0%を維持しました。
③流動比率は企業債残高が大きな割合を占めるようになったこと、今後、管路更新工事等の増加が見込まれることから減少傾向は続くものと予想されます。
④企業債残高対給水収益比率は旧簡水事業の統合に伴いH29に大幅に上昇しました。ただし、マイナス金利による低利率で借入ができる状況を活かし、財政のバランスをとりながら管路更新等の事業の推進を図ります。
⑤料金回収率は簡水統合後の給水収益の増加割合より減価償却費をはじめ経常費用の増加割合が大きかったことにより100%を下回った状態が続いています。適正な受益者負担の検討が必要です。
⑥簡水統合後に類似団体平均を超えました。水道事業の広域化など抜本的な経営効率化を図ることが必要といえます。
⑦施設利用率は類似団体と比較して高い状態です。
⑧有収率は前年度に比べ1.21％減少し、2年続けて下落しました。施設利用率は上昇しているので、主に旧簡水施設における漏水が疑われます。漏水調査を実施し、計画的な管路更新を行います。</t>
    <rPh sb="2" eb="3">
      <t>ツネ</t>
    </rPh>
    <rPh sb="13" eb="14">
      <t>コ</t>
    </rPh>
    <rPh sb="20" eb="22">
      <t>キュウスイ</t>
    </rPh>
    <rPh sb="22" eb="24">
      <t>ゲンカ</t>
    </rPh>
    <rPh sb="25" eb="27">
      <t>ジョウショウ</t>
    </rPh>
    <rPh sb="28" eb="29">
      <t>トモナ</t>
    </rPh>
    <rPh sb="31" eb="33">
      <t>ルイジ</t>
    </rPh>
    <rPh sb="33" eb="35">
      <t>ダンタイ</t>
    </rPh>
    <rPh sb="35" eb="37">
      <t>ヘイキン</t>
    </rPh>
    <rPh sb="37" eb="38">
      <t>チ</t>
    </rPh>
    <rPh sb="39" eb="41">
      <t>シタマワ</t>
    </rPh>
    <rPh sb="46" eb="48">
      <t>ジンコウ</t>
    </rPh>
    <rPh sb="48" eb="50">
      <t>ゲンショウ</t>
    </rPh>
    <rPh sb="53" eb="57">
      <t>ユウシュウスイリョウ</t>
    </rPh>
    <rPh sb="58" eb="59">
      <t>ノ</t>
    </rPh>
    <rPh sb="61" eb="63">
      <t>ミコ</t>
    </rPh>
    <rPh sb="71" eb="73">
      <t>ケイエイ</t>
    </rPh>
    <rPh sb="73" eb="76">
      <t>コウリツカ</t>
    </rPh>
    <rPh sb="79" eb="81">
      <t>ヒヨウ</t>
    </rPh>
    <rPh sb="81" eb="83">
      <t>サクゲン</t>
    </rPh>
    <rPh sb="84" eb="86">
      <t>キュウム</t>
    </rPh>
    <rPh sb="127" eb="129">
      <t>キギョウ</t>
    </rPh>
    <rPh sb="129" eb="130">
      <t>サイ</t>
    </rPh>
    <rPh sb="130" eb="132">
      <t>ザンダカ</t>
    </rPh>
    <rPh sb="133" eb="134">
      <t>オオ</t>
    </rPh>
    <rPh sb="136" eb="138">
      <t>ワリアイ</t>
    </rPh>
    <rPh sb="139" eb="140">
      <t>シ</t>
    </rPh>
    <rPh sb="151" eb="153">
      <t>コンゴ</t>
    </rPh>
    <rPh sb="154" eb="156">
      <t>カンロ</t>
    </rPh>
    <rPh sb="156" eb="158">
      <t>コウシン</t>
    </rPh>
    <rPh sb="158" eb="160">
      <t>コウジ</t>
    </rPh>
    <rPh sb="160" eb="161">
      <t>トウ</t>
    </rPh>
    <rPh sb="162" eb="164">
      <t>ゾウカ</t>
    </rPh>
    <rPh sb="165" eb="167">
      <t>ミコ</t>
    </rPh>
    <rPh sb="174" eb="176">
      <t>ゲンショウ</t>
    </rPh>
    <rPh sb="176" eb="178">
      <t>ケイコウ</t>
    </rPh>
    <rPh sb="179" eb="180">
      <t>ツヅ</t>
    </rPh>
    <rPh sb="184" eb="186">
      <t>ヨソウ</t>
    </rPh>
    <rPh sb="206" eb="207">
      <t>キュウ</t>
    </rPh>
    <rPh sb="207" eb="208">
      <t>カン</t>
    </rPh>
    <rPh sb="208" eb="209">
      <t>スイ</t>
    </rPh>
    <rPh sb="209" eb="211">
      <t>ジギョウ</t>
    </rPh>
    <rPh sb="212" eb="214">
      <t>トウゴウ</t>
    </rPh>
    <rPh sb="215" eb="216">
      <t>トモナ</t>
    </rPh>
    <rPh sb="221" eb="223">
      <t>オオハバ</t>
    </rPh>
    <rPh sb="224" eb="226">
      <t>ジョウショウ</t>
    </rPh>
    <rPh sb="239" eb="241">
      <t>キンリ</t>
    </rPh>
    <rPh sb="244" eb="246">
      <t>テイリ</t>
    </rPh>
    <rPh sb="246" eb="247">
      <t>リツ</t>
    </rPh>
    <rPh sb="248" eb="250">
      <t>カリイレ</t>
    </rPh>
    <rPh sb="254" eb="256">
      <t>ジョウキョウ</t>
    </rPh>
    <rPh sb="257" eb="258">
      <t>イ</t>
    </rPh>
    <rPh sb="261" eb="263">
      <t>ザイセイ</t>
    </rPh>
    <rPh sb="274" eb="276">
      <t>カンロ</t>
    </rPh>
    <rPh sb="276" eb="278">
      <t>コウシン</t>
    </rPh>
    <rPh sb="278" eb="279">
      <t>トウ</t>
    </rPh>
    <rPh sb="280" eb="282">
      <t>ジギョウ</t>
    </rPh>
    <rPh sb="283" eb="285">
      <t>スイシン</t>
    </rPh>
    <rPh sb="286" eb="287">
      <t>ハカ</t>
    </rPh>
    <rPh sb="299" eb="301">
      <t>カンスイ</t>
    </rPh>
    <rPh sb="301" eb="303">
      <t>トウゴウ</t>
    </rPh>
    <rPh sb="303" eb="304">
      <t>ゴ</t>
    </rPh>
    <rPh sb="305" eb="307">
      <t>キュウスイ</t>
    </rPh>
    <rPh sb="307" eb="309">
      <t>シュウエキ</t>
    </rPh>
    <rPh sb="310" eb="312">
      <t>ゾウカ</t>
    </rPh>
    <rPh sb="312" eb="314">
      <t>ワリアイ</t>
    </rPh>
    <rPh sb="316" eb="318">
      <t>ゲンカ</t>
    </rPh>
    <rPh sb="318" eb="320">
      <t>ショウキャク</t>
    </rPh>
    <rPh sb="320" eb="321">
      <t>ヒ</t>
    </rPh>
    <rPh sb="325" eb="327">
      <t>ケイジョウ</t>
    </rPh>
    <rPh sb="327" eb="329">
      <t>ヒヨウ</t>
    </rPh>
    <rPh sb="330" eb="332">
      <t>ゾウカ</t>
    </rPh>
    <rPh sb="332" eb="334">
      <t>ワリアイ</t>
    </rPh>
    <rPh sb="335" eb="336">
      <t>オオ</t>
    </rPh>
    <rPh sb="354" eb="356">
      <t>ジョウタイ</t>
    </rPh>
    <rPh sb="357" eb="358">
      <t>ツヅ</t>
    </rPh>
    <rPh sb="376" eb="378">
      <t>ヒツヨウ</t>
    </rPh>
    <rPh sb="383" eb="385">
      <t>カンスイ</t>
    </rPh>
    <rPh sb="385" eb="387">
      <t>トウゴウ</t>
    </rPh>
    <rPh sb="387" eb="388">
      <t>ゴ</t>
    </rPh>
    <rPh sb="389" eb="391">
      <t>ルイジ</t>
    </rPh>
    <rPh sb="391" eb="393">
      <t>ダンタイ</t>
    </rPh>
    <rPh sb="393" eb="395">
      <t>ヘイキン</t>
    </rPh>
    <rPh sb="396" eb="397">
      <t>コ</t>
    </rPh>
    <rPh sb="402" eb="404">
      <t>スイドウ</t>
    </rPh>
    <rPh sb="404" eb="406">
      <t>ジギョウ</t>
    </rPh>
    <rPh sb="407" eb="410">
      <t>コウイキカ</t>
    </rPh>
    <rPh sb="412" eb="414">
      <t>バッポン</t>
    </rPh>
    <rPh sb="414" eb="415">
      <t>テキ</t>
    </rPh>
    <rPh sb="416" eb="418">
      <t>ケイエイ</t>
    </rPh>
    <rPh sb="418" eb="420">
      <t>コウリツ</t>
    </rPh>
    <rPh sb="420" eb="421">
      <t>カ</t>
    </rPh>
    <rPh sb="422" eb="423">
      <t>ハカ</t>
    </rPh>
    <rPh sb="427" eb="429">
      <t>ヒツヨウ</t>
    </rPh>
    <rPh sb="481" eb="482">
      <t>ネン</t>
    </rPh>
    <rPh sb="482" eb="483">
      <t>ツヅ</t>
    </rPh>
    <rPh sb="485" eb="487">
      <t>ゲラク</t>
    </rPh>
    <rPh sb="492" eb="494">
      <t>シセツ</t>
    </rPh>
    <rPh sb="494" eb="496">
      <t>リヨウ</t>
    </rPh>
    <rPh sb="496" eb="497">
      <t>リツ</t>
    </rPh>
    <rPh sb="498" eb="500">
      <t>ジョウショウ</t>
    </rPh>
    <rPh sb="507" eb="508">
      <t>オモ</t>
    </rPh>
    <rPh sb="509" eb="510">
      <t>キュウ</t>
    </rPh>
    <rPh sb="512" eb="514">
      <t>シセツ</t>
    </rPh>
    <rPh sb="518" eb="520">
      <t>ロウスイ</t>
    </rPh>
    <rPh sb="521" eb="522">
      <t>ウタガ</t>
    </rPh>
    <rPh sb="527" eb="529">
      <t>ロウスイ</t>
    </rPh>
    <rPh sb="529" eb="531">
      <t>チョウサ</t>
    </rPh>
    <rPh sb="532" eb="534">
      <t>ジッシ</t>
    </rPh>
    <rPh sb="536" eb="539">
      <t>ケイカクテキ</t>
    </rPh>
    <rPh sb="540" eb="542">
      <t>カンロ</t>
    </rPh>
    <rPh sb="542" eb="544">
      <t>コウシン</t>
    </rPh>
    <rPh sb="545" eb="546">
      <t>オコナ</t>
    </rPh>
    <phoneticPr fontId="4"/>
  </si>
  <si>
    <t>①有形固定資産減価償却率は老朽化によりH29と比べ増加しました。
②管路経年化率は類似団体と比較して低く推移しています。水道管の布設時期が集中していたこともあり、今後、老朽化した管路が急速に増加していきます。
③管路更新比率は類似団体を上回りました。限られた人員・予算の中でリニア開業に向けた開発と平行して管路更新工事を行うため資金面、人事面で厳しい状況は続きますが、今後は経営戦略を指針とし、計画的な管路更新を行うとともに、施設統廃合やダウンサイジングの検討などを行い、効率的な事業経営に努めます。</t>
    <rPh sb="13" eb="16">
      <t>ロウキュウカ</t>
    </rPh>
    <rPh sb="23" eb="24">
      <t>クラ</t>
    </rPh>
    <rPh sb="25" eb="27">
      <t>ゾウカ</t>
    </rPh>
    <rPh sb="81" eb="83">
      <t>コンゴ</t>
    </rPh>
    <rPh sb="113" eb="115">
      <t>ルイジ</t>
    </rPh>
    <rPh sb="115" eb="117">
      <t>ダンタイ</t>
    </rPh>
    <rPh sb="125" eb="126">
      <t>カギ</t>
    </rPh>
    <rPh sb="129" eb="131">
      <t>ジンイン</t>
    </rPh>
    <rPh sb="132" eb="134">
      <t>ヨサン</t>
    </rPh>
    <rPh sb="135" eb="136">
      <t>ナカ</t>
    </rPh>
    <rPh sb="140" eb="142">
      <t>カイギョウ</t>
    </rPh>
    <rPh sb="143" eb="144">
      <t>ム</t>
    </rPh>
    <rPh sb="146" eb="148">
      <t>カイハツ</t>
    </rPh>
    <rPh sb="149" eb="151">
      <t>ヘイコウ</t>
    </rPh>
    <rPh sb="153" eb="155">
      <t>カンロ</t>
    </rPh>
    <rPh sb="155" eb="157">
      <t>コウシン</t>
    </rPh>
    <rPh sb="157" eb="159">
      <t>コウジ</t>
    </rPh>
    <rPh sb="160" eb="161">
      <t>オコナ</t>
    </rPh>
    <rPh sb="172" eb="173">
      <t>キビ</t>
    </rPh>
    <rPh sb="175" eb="177">
      <t>ジョウキョウ</t>
    </rPh>
    <rPh sb="178" eb="179">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</si>
</sst>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1.36</c:v>
                </c:pt>
                <c:pt idx="1">
                  <c:v>0.86</c:v>
                </c:pt>
                <c:pt idx="2">
                  <c:v>1.31</c:v>
                </c:pt>
                <c:pt idx="3">
                  <c:v>0.73</c:v>
                </c:pt>
                <c:pt idx="4">
                  <c:v>0.91</c:v>
                </c:pt>
              </c:numCache>
            </c:numRef>
          </c:val>
          <c:extLst xmlns:c16r2="http://schemas.microsoft.com/office/drawing/2015/06/chart">
            <c:ext xmlns:c16="http://schemas.microsoft.com/office/drawing/2014/chart" uri="{C3380CC4-5D6E-409C-BE32-E72D297353CC}">
              <c16:uniqueId val="{00000000-43A0-45F0-87FC-5FE6ABF157F8}"/>
            </c:ext>
          </c:extLst>
        </c:ser>
        <c:dLbls>
          <c:showLegendKey val="0"/>
          <c:showVal val="0"/>
          <c:showCatName val="0"/>
          <c:showSerName val="0"/>
          <c:showPercent val="0"/>
          <c:showBubbleSize val="0"/>
        </c:dLbls>
        <c:gapWidth val="150"/>
        <c:axId val="320487560"/>
        <c:axId val="32040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43A0-45F0-87FC-5FE6ABF157F8}"/>
            </c:ext>
          </c:extLst>
        </c:ser>
        <c:dLbls>
          <c:showLegendKey val="0"/>
          <c:showVal val="0"/>
          <c:showCatName val="0"/>
          <c:showSerName val="0"/>
          <c:showPercent val="0"/>
          <c:showBubbleSize val="0"/>
        </c:dLbls>
        <c:marker val="1"/>
        <c:smooth val="0"/>
        <c:axId val="320487560"/>
        <c:axId val="320401840"/>
      </c:lineChart>
      <c:dateAx>
        <c:axId val="320487560"/>
        <c:scaling>
          <c:orientation val="minMax"/>
        </c:scaling>
        <c:delete val="1"/>
        <c:axPos val="b"/>
        <c:numFmt formatCode="ge" sourceLinked="1"/>
        <c:majorTickMark val="none"/>
        <c:minorTickMark val="none"/>
        <c:tickLblPos val="none"/>
        <c:crossAx val="320401840"/>
        <c:crosses val="autoZero"/>
        <c:auto val="1"/>
        <c:lblOffset val="100"/>
        <c:baseTimeUnit val="years"/>
      </c:dateAx>
      <c:valAx>
        <c:axId val="32040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48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65.459999999999994</c:v>
                </c:pt>
                <c:pt idx="1">
                  <c:v>67.38</c:v>
                </c:pt>
                <c:pt idx="2">
                  <c:v>66.69</c:v>
                </c:pt>
                <c:pt idx="3">
                  <c:v>68.06</c:v>
                </c:pt>
                <c:pt idx="4">
                  <c:v>69.010000000000005</c:v>
                </c:pt>
              </c:numCache>
            </c:numRef>
          </c:val>
          <c:extLst xmlns:c16r2="http://schemas.microsoft.com/office/drawing/2015/06/chart">
            <c:ext xmlns:c16="http://schemas.microsoft.com/office/drawing/2014/chart" uri="{C3380CC4-5D6E-409C-BE32-E72D297353CC}">
              <c16:uniqueId val="{00000000-44D9-4142-908B-57AC044CE935}"/>
            </c:ext>
          </c:extLst>
        </c:ser>
        <c:dLbls>
          <c:showLegendKey val="0"/>
          <c:showVal val="0"/>
          <c:showCatName val="0"/>
          <c:showSerName val="0"/>
          <c:showPercent val="0"/>
          <c:showBubbleSize val="0"/>
        </c:dLbls>
        <c:gapWidth val="150"/>
        <c:axId val="411509080"/>
        <c:axId val="41150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44D9-4142-908B-57AC044CE935}"/>
            </c:ext>
          </c:extLst>
        </c:ser>
        <c:dLbls>
          <c:showLegendKey val="0"/>
          <c:showVal val="0"/>
          <c:showCatName val="0"/>
          <c:showSerName val="0"/>
          <c:showPercent val="0"/>
          <c:showBubbleSize val="0"/>
        </c:dLbls>
        <c:marker val="1"/>
        <c:smooth val="0"/>
        <c:axId val="411509080"/>
        <c:axId val="411504768"/>
      </c:lineChart>
      <c:dateAx>
        <c:axId val="411509080"/>
        <c:scaling>
          <c:orientation val="minMax"/>
        </c:scaling>
        <c:delete val="1"/>
        <c:axPos val="b"/>
        <c:numFmt formatCode="ge" sourceLinked="1"/>
        <c:majorTickMark val="none"/>
        <c:minorTickMark val="none"/>
        <c:tickLblPos val="none"/>
        <c:crossAx val="411504768"/>
        <c:crosses val="autoZero"/>
        <c:auto val="1"/>
        <c:lblOffset val="100"/>
        <c:baseTimeUnit val="years"/>
      </c:dateAx>
      <c:valAx>
        <c:axId val="4115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50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83.65</c:v>
                </c:pt>
                <c:pt idx="1">
                  <c:v>81.45</c:v>
                </c:pt>
                <c:pt idx="2">
                  <c:v>83.41</c:v>
                </c:pt>
                <c:pt idx="3">
                  <c:v>76.56</c:v>
                </c:pt>
                <c:pt idx="4">
                  <c:v>75.349999999999994</c:v>
                </c:pt>
              </c:numCache>
            </c:numRef>
          </c:val>
          <c:extLst xmlns:c16r2="http://schemas.microsoft.com/office/drawing/2015/06/chart">
            <c:ext xmlns:c16="http://schemas.microsoft.com/office/drawing/2014/chart" uri="{C3380CC4-5D6E-409C-BE32-E72D297353CC}">
              <c16:uniqueId val="{00000000-6CCE-48A7-AAEE-78DAAE7638F0}"/>
            </c:ext>
          </c:extLst>
        </c:ser>
        <c:dLbls>
          <c:showLegendKey val="0"/>
          <c:showVal val="0"/>
          <c:showCatName val="0"/>
          <c:showSerName val="0"/>
          <c:showPercent val="0"/>
          <c:showBubbleSize val="0"/>
        </c:dLbls>
        <c:gapWidth val="150"/>
        <c:axId val="411509472"/>
        <c:axId val="41150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6CCE-48A7-AAEE-78DAAE7638F0}"/>
            </c:ext>
          </c:extLst>
        </c:ser>
        <c:dLbls>
          <c:showLegendKey val="0"/>
          <c:showVal val="0"/>
          <c:showCatName val="0"/>
          <c:showSerName val="0"/>
          <c:showPercent val="0"/>
          <c:showBubbleSize val="0"/>
        </c:dLbls>
        <c:marker val="1"/>
        <c:smooth val="0"/>
        <c:axId val="411509472"/>
        <c:axId val="411505160"/>
      </c:lineChart>
      <c:dateAx>
        <c:axId val="411509472"/>
        <c:scaling>
          <c:orientation val="minMax"/>
        </c:scaling>
        <c:delete val="1"/>
        <c:axPos val="b"/>
        <c:numFmt formatCode="ge" sourceLinked="1"/>
        <c:majorTickMark val="none"/>
        <c:minorTickMark val="none"/>
        <c:tickLblPos val="none"/>
        <c:crossAx val="411505160"/>
        <c:crosses val="autoZero"/>
        <c:auto val="1"/>
        <c:lblOffset val="100"/>
        <c:baseTimeUnit val="years"/>
      </c:dateAx>
      <c:valAx>
        <c:axId val="41150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5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124.3</c:v>
                </c:pt>
                <c:pt idx="1">
                  <c:v>124.48</c:v>
                </c:pt>
                <c:pt idx="2">
                  <c:v>121.51</c:v>
                </c:pt>
                <c:pt idx="3">
                  <c:v>103.4</c:v>
                </c:pt>
                <c:pt idx="4">
                  <c:v>100.85</c:v>
                </c:pt>
              </c:numCache>
            </c:numRef>
          </c:val>
          <c:extLst xmlns:c16r2="http://schemas.microsoft.com/office/drawing/2015/06/chart">
            <c:ext xmlns:c16="http://schemas.microsoft.com/office/drawing/2014/chart" uri="{C3380CC4-5D6E-409C-BE32-E72D297353CC}">
              <c16:uniqueId val="{00000000-DAB1-43BA-880F-E917332EDE8F}"/>
            </c:ext>
          </c:extLst>
        </c:ser>
        <c:dLbls>
          <c:showLegendKey val="0"/>
          <c:showVal val="0"/>
          <c:showCatName val="0"/>
          <c:showSerName val="0"/>
          <c:showPercent val="0"/>
          <c:showBubbleSize val="0"/>
        </c:dLbls>
        <c:gapWidth val="150"/>
        <c:axId val="320403016"/>
        <c:axId val="32040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DAB1-43BA-880F-E917332EDE8F}"/>
            </c:ext>
          </c:extLst>
        </c:ser>
        <c:dLbls>
          <c:showLegendKey val="0"/>
          <c:showVal val="0"/>
          <c:showCatName val="0"/>
          <c:showSerName val="0"/>
          <c:showPercent val="0"/>
          <c:showBubbleSize val="0"/>
        </c:dLbls>
        <c:marker val="1"/>
        <c:smooth val="0"/>
        <c:axId val="320403016"/>
        <c:axId val="320403800"/>
      </c:lineChart>
      <c:dateAx>
        <c:axId val="320403016"/>
        <c:scaling>
          <c:orientation val="minMax"/>
        </c:scaling>
        <c:delete val="1"/>
        <c:axPos val="b"/>
        <c:numFmt formatCode="ge" sourceLinked="1"/>
        <c:majorTickMark val="none"/>
        <c:minorTickMark val="none"/>
        <c:tickLblPos val="none"/>
        <c:crossAx val="320403800"/>
        <c:crosses val="autoZero"/>
        <c:auto val="1"/>
        <c:lblOffset val="100"/>
        <c:baseTimeUnit val="years"/>
      </c:dateAx>
      <c:valAx>
        <c:axId val="320403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040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47.37</c:v>
                </c:pt>
                <c:pt idx="1">
                  <c:v>48.54</c:v>
                </c:pt>
                <c:pt idx="2">
                  <c:v>46.75</c:v>
                </c:pt>
                <c:pt idx="3">
                  <c:v>33.18</c:v>
                </c:pt>
                <c:pt idx="4">
                  <c:v>34.89</c:v>
                </c:pt>
              </c:numCache>
            </c:numRef>
          </c:val>
          <c:extLst xmlns:c16r2="http://schemas.microsoft.com/office/drawing/2015/06/chart">
            <c:ext xmlns:c16="http://schemas.microsoft.com/office/drawing/2014/chart" uri="{C3380CC4-5D6E-409C-BE32-E72D297353CC}">
              <c16:uniqueId val="{00000000-3E28-40DD-B50B-04C523B14A3F}"/>
            </c:ext>
          </c:extLst>
        </c:ser>
        <c:dLbls>
          <c:showLegendKey val="0"/>
          <c:showVal val="0"/>
          <c:showCatName val="0"/>
          <c:showSerName val="0"/>
          <c:showPercent val="0"/>
          <c:showBubbleSize val="0"/>
        </c:dLbls>
        <c:gapWidth val="150"/>
        <c:axId val="320402624"/>
        <c:axId val="32040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3E28-40DD-B50B-04C523B14A3F}"/>
            </c:ext>
          </c:extLst>
        </c:ser>
        <c:dLbls>
          <c:showLegendKey val="0"/>
          <c:showVal val="0"/>
          <c:showCatName val="0"/>
          <c:showSerName val="0"/>
          <c:showPercent val="0"/>
          <c:showBubbleSize val="0"/>
        </c:dLbls>
        <c:marker val="1"/>
        <c:smooth val="0"/>
        <c:axId val="320402624"/>
        <c:axId val="320401056"/>
      </c:lineChart>
      <c:dateAx>
        <c:axId val="320402624"/>
        <c:scaling>
          <c:orientation val="minMax"/>
        </c:scaling>
        <c:delete val="1"/>
        <c:axPos val="b"/>
        <c:numFmt formatCode="ge" sourceLinked="1"/>
        <c:majorTickMark val="none"/>
        <c:minorTickMark val="none"/>
        <c:tickLblPos val="none"/>
        <c:crossAx val="320401056"/>
        <c:crosses val="autoZero"/>
        <c:auto val="1"/>
        <c:lblOffset val="100"/>
        <c:baseTimeUnit val="years"/>
      </c:dateAx>
      <c:valAx>
        <c:axId val="3204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4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5.1100000000000003</c:v>
                </c:pt>
                <c:pt idx="1">
                  <c:v>6.01</c:v>
                </c:pt>
                <c:pt idx="2">
                  <c:v>10.92</c:v>
                </c:pt>
                <c:pt idx="3">
                  <c:v>8.4499999999999993</c:v>
                </c:pt>
                <c:pt idx="4">
                  <c:v>11.39</c:v>
                </c:pt>
              </c:numCache>
            </c:numRef>
          </c:val>
          <c:extLst xmlns:c16r2="http://schemas.microsoft.com/office/drawing/2015/06/chart">
            <c:ext xmlns:c16="http://schemas.microsoft.com/office/drawing/2014/chart" uri="{C3380CC4-5D6E-409C-BE32-E72D297353CC}">
              <c16:uniqueId val="{00000000-5488-4D37-9B14-3405C0DB7848}"/>
            </c:ext>
          </c:extLst>
        </c:ser>
        <c:dLbls>
          <c:showLegendKey val="0"/>
          <c:showVal val="0"/>
          <c:showCatName val="0"/>
          <c:showSerName val="0"/>
          <c:showPercent val="0"/>
          <c:showBubbleSize val="0"/>
        </c:dLbls>
        <c:gapWidth val="150"/>
        <c:axId val="320788088"/>
        <c:axId val="32078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5488-4D37-9B14-3405C0DB7848}"/>
            </c:ext>
          </c:extLst>
        </c:ser>
        <c:dLbls>
          <c:showLegendKey val="0"/>
          <c:showVal val="0"/>
          <c:showCatName val="0"/>
          <c:showSerName val="0"/>
          <c:showPercent val="0"/>
          <c:showBubbleSize val="0"/>
        </c:dLbls>
        <c:marker val="1"/>
        <c:smooth val="0"/>
        <c:axId val="320788088"/>
        <c:axId val="320787696"/>
      </c:lineChart>
      <c:dateAx>
        <c:axId val="320788088"/>
        <c:scaling>
          <c:orientation val="minMax"/>
        </c:scaling>
        <c:delete val="1"/>
        <c:axPos val="b"/>
        <c:numFmt formatCode="ge" sourceLinked="1"/>
        <c:majorTickMark val="none"/>
        <c:minorTickMark val="none"/>
        <c:tickLblPos val="none"/>
        <c:crossAx val="320787696"/>
        <c:crosses val="autoZero"/>
        <c:auto val="1"/>
        <c:lblOffset val="100"/>
        <c:baseTimeUnit val="years"/>
      </c:dateAx>
      <c:valAx>
        <c:axId val="32078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8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DD-44BE-B376-23C3F3D9A233}"/>
            </c:ext>
          </c:extLst>
        </c:ser>
        <c:dLbls>
          <c:showLegendKey val="0"/>
          <c:showVal val="0"/>
          <c:showCatName val="0"/>
          <c:showSerName val="0"/>
          <c:showPercent val="0"/>
          <c:showBubbleSize val="0"/>
        </c:dLbls>
        <c:gapWidth val="150"/>
        <c:axId val="320788480"/>
        <c:axId val="32079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9FDD-44BE-B376-23C3F3D9A233}"/>
            </c:ext>
          </c:extLst>
        </c:ser>
        <c:dLbls>
          <c:showLegendKey val="0"/>
          <c:showVal val="0"/>
          <c:showCatName val="0"/>
          <c:showSerName val="0"/>
          <c:showPercent val="0"/>
          <c:showBubbleSize val="0"/>
        </c:dLbls>
        <c:marker val="1"/>
        <c:smooth val="0"/>
        <c:axId val="320788480"/>
        <c:axId val="320793576"/>
      </c:lineChart>
      <c:dateAx>
        <c:axId val="320788480"/>
        <c:scaling>
          <c:orientation val="minMax"/>
        </c:scaling>
        <c:delete val="1"/>
        <c:axPos val="b"/>
        <c:numFmt formatCode="ge" sourceLinked="1"/>
        <c:majorTickMark val="none"/>
        <c:minorTickMark val="none"/>
        <c:tickLblPos val="none"/>
        <c:crossAx val="320793576"/>
        <c:crosses val="autoZero"/>
        <c:auto val="1"/>
        <c:lblOffset val="100"/>
        <c:baseTimeUnit val="years"/>
      </c:dateAx>
      <c:valAx>
        <c:axId val="320793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07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878.67</c:v>
                </c:pt>
                <c:pt idx="1">
                  <c:v>720.19</c:v>
                </c:pt>
                <c:pt idx="2">
                  <c:v>285.06</c:v>
                </c:pt>
                <c:pt idx="3">
                  <c:v>297.57</c:v>
                </c:pt>
                <c:pt idx="4">
                  <c:v>235.87</c:v>
                </c:pt>
              </c:numCache>
            </c:numRef>
          </c:val>
          <c:extLst xmlns:c16r2="http://schemas.microsoft.com/office/drawing/2015/06/chart">
            <c:ext xmlns:c16="http://schemas.microsoft.com/office/drawing/2014/chart" uri="{C3380CC4-5D6E-409C-BE32-E72D297353CC}">
              <c16:uniqueId val="{00000000-AF3F-4550-8F60-DE6873D1FC80}"/>
            </c:ext>
          </c:extLst>
        </c:ser>
        <c:dLbls>
          <c:showLegendKey val="0"/>
          <c:showVal val="0"/>
          <c:showCatName val="0"/>
          <c:showSerName val="0"/>
          <c:showPercent val="0"/>
          <c:showBubbleSize val="0"/>
        </c:dLbls>
        <c:gapWidth val="150"/>
        <c:axId val="320790048"/>
        <c:axId val="32079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AF3F-4550-8F60-DE6873D1FC80}"/>
            </c:ext>
          </c:extLst>
        </c:ser>
        <c:dLbls>
          <c:showLegendKey val="0"/>
          <c:showVal val="0"/>
          <c:showCatName val="0"/>
          <c:showSerName val="0"/>
          <c:showPercent val="0"/>
          <c:showBubbleSize val="0"/>
        </c:dLbls>
        <c:marker val="1"/>
        <c:smooth val="0"/>
        <c:axId val="320790048"/>
        <c:axId val="320790440"/>
      </c:lineChart>
      <c:dateAx>
        <c:axId val="320790048"/>
        <c:scaling>
          <c:orientation val="minMax"/>
        </c:scaling>
        <c:delete val="1"/>
        <c:axPos val="b"/>
        <c:numFmt formatCode="ge" sourceLinked="1"/>
        <c:majorTickMark val="none"/>
        <c:minorTickMark val="none"/>
        <c:tickLblPos val="none"/>
        <c:crossAx val="320790440"/>
        <c:crosses val="autoZero"/>
        <c:auto val="1"/>
        <c:lblOffset val="100"/>
        <c:baseTimeUnit val="years"/>
      </c:dateAx>
      <c:valAx>
        <c:axId val="320790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07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43.19</c:v>
                </c:pt>
                <c:pt idx="1">
                  <c:v>47.32</c:v>
                </c:pt>
                <c:pt idx="2">
                  <c:v>63.1</c:v>
                </c:pt>
                <c:pt idx="3">
                  <c:v>192.06</c:v>
                </c:pt>
                <c:pt idx="4">
                  <c:v>185.75</c:v>
                </c:pt>
              </c:numCache>
            </c:numRef>
          </c:val>
          <c:extLst xmlns:c16r2="http://schemas.microsoft.com/office/drawing/2015/06/chart">
            <c:ext xmlns:c16="http://schemas.microsoft.com/office/drawing/2014/chart" uri="{C3380CC4-5D6E-409C-BE32-E72D297353CC}">
              <c16:uniqueId val="{00000000-FCAA-40EB-B491-4EB16F444940}"/>
            </c:ext>
          </c:extLst>
        </c:ser>
        <c:dLbls>
          <c:showLegendKey val="0"/>
          <c:showVal val="0"/>
          <c:showCatName val="0"/>
          <c:showSerName val="0"/>
          <c:showPercent val="0"/>
          <c:showBubbleSize val="0"/>
        </c:dLbls>
        <c:gapWidth val="150"/>
        <c:axId val="320793968"/>
        <c:axId val="32079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FCAA-40EB-B491-4EB16F444940}"/>
            </c:ext>
          </c:extLst>
        </c:ser>
        <c:dLbls>
          <c:showLegendKey val="0"/>
          <c:showVal val="0"/>
          <c:showCatName val="0"/>
          <c:showSerName val="0"/>
          <c:showPercent val="0"/>
          <c:showBubbleSize val="0"/>
        </c:dLbls>
        <c:marker val="1"/>
        <c:smooth val="0"/>
        <c:axId val="320793968"/>
        <c:axId val="320791616"/>
      </c:lineChart>
      <c:dateAx>
        <c:axId val="320793968"/>
        <c:scaling>
          <c:orientation val="minMax"/>
        </c:scaling>
        <c:delete val="1"/>
        <c:axPos val="b"/>
        <c:numFmt formatCode="ge" sourceLinked="1"/>
        <c:majorTickMark val="none"/>
        <c:minorTickMark val="none"/>
        <c:tickLblPos val="none"/>
        <c:crossAx val="320791616"/>
        <c:crosses val="autoZero"/>
        <c:auto val="1"/>
        <c:lblOffset val="100"/>
        <c:baseTimeUnit val="years"/>
      </c:dateAx>
      <c:valAx>
        <c:axId val="320791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079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128.76</c:v>
                </c:pt>
                <c:pt idx="1">
                  <c:v>128.79</c:v>
                </c:pt>
                <c:pt idx="2">
                  <c:v>125.25</c:v>
                </c:pt>
                <c:pt idx="3">
                  <c:v>97.52</c:v>
                </c:pt>
                <c:pt idx="4">
                  <c:v>95.11</c:v>
                </c:pt>
              </c:numCache>
            </c:numRef>
          </c:val>
          <c:extLst xmlns:c16r2="http://schemas.microsoft.com/office/drawing/2015/06/chart">
            <c:ext xmlns:c16="http://schemas.microsoft.com/office/drawing/2014/chart" uri="{C3380CC4-5D6E-409C-BE32-E72D297353CC}">
              <c16:uniqueId val="{00000000-48C3-478F-BA24-7AD3FB46DB64}"/>
            </c:ext>
          </c:extLst>
        </c:ser>
        <c:dLbls>
          <c:showLegendKey val="0"/>
          <c:showVal val="0"/>
          <c:showCatName val="0"/>
          <c:showSerName val="0"/>
          <c:showPercent val="0"/>
          <c:showBubbleSize val="0"/>
        </c:dLbls>
        <c:gapWidth val="150"/>
        <c:axId val="320787304"/>
        <c:axId val="32079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48C3-478F-BA24-7AD3FB46DB64}"/>
            </c:ext>
          </c:extLst>
        </c:ser>
        <c:dLbls>
          <c:showLegendKey val="0"/>
          <c:showVal val="0"/>
          <c:showCatName val="0"/>
          <c:showSerName val="0"/>
          <c:showPercent val="0"/>
          <c:showBubbleSize val="0"/>
        </c:dLbls>
        <c:marker val="1"/>
        <c:smooth val="0"/>
        <c:axId val="320787304"/>
        <c:axId val="320792792"/>
      </c:lineChart>
      <c:dateAx>
        <c:axId val="320787304"/>
        <c:scaling>
          <c:orientation val="minMax"/>
        </c:scaling>
        <c:delete val="1"/>
        <c:axPos val="b"/>
        <c:numFmt formatCode="ge" sourceLinked="1"/>
        <c:majorTickMark val="none"/>
        <c:minorTickMark val="none"/>
        <c:tickLblPos val="none"/>
        <c:crossAx val="320792792"/>
        <c:crosses val="autoZero"/>
        <c:auto val="1"/>
        <c:lblOffset val="100"/>
        <c:baseTimeUnit val="years"/>
      </c:dateAx>
      <c:valAx>
        <c:axId val="32079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8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150.99</c:v>
                </c:pt>
                <c:pt idx="1">
                  <c:v>151.07</c:v>
                </c:pt>
                <c:pt idx="2">
                  <c:v>155.38</c:v>
                </c:pt>
                <c:pt idx="3">
                  <c:v>197.94</c:v>
                </c:pt>
                <c:pt idx="4">
                  <c:v>203.57</c:v>
                </c:pt>
              </c:numCache>
            </c:numRef>
          </c:val>
          <c:extLst xmlns:c16r2="http://schemas.microsoft.com/office/drawing/2015/06/chart">
            <c:ext xmlns:c16="http://schemas.microsoft.com/office/drawing/2014/chart" uri="{C3380CC4-5D6E-409C-BE32-E72D297353CC}">
              <c16:uniqueId val="{00000000-A8D9-4888-B111-2B62BB2DA2EE}"/>
            </c:ext>
          </c:extLst>
        </c:ser>
        <c:dLbls>
          <c:showLegendKey val="0"/>
          <c:showVal val="0"/>
          <c:showCatName val="0"/>
          <c:showSerName val="0"/>
          <c:showPercent val="0"/>
          <c:showBubbleSize val="0"/>
        </c:dLbls>
        <c:gapWidth val="150"/>
        <c:axId val="411505552"/>
        <c:axId val="41150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A8D9-4888-B111-2B62BB2DA2EE}"/>
            </c:ext>
          </c:extLst>
        </c:ser>
        <c:dLbls>
          <c:showLegendKey val="0"/>
          <c:showVal val="0"/>
          <c:showCatName val="0"/>
          <c:showSerName val="0"/>
          <c:showPercent val="0"/>
          <c:showBubbleSize val="0"/>
        </c:dLbls>
        <c:marker val="1"/>
        <c:smooth val="0"/>
        <c:axId val="411505552"/>
        <c:axId val="411506336"/>
      </c:lineChart>
      <c:dateAx>
        <c:axId val="411505552"/>
        <c:scaling>
          <c:orientation val="minMax"/>
        </c:scaling>
        <c:delete val="1"/>
        <c:axPos val="b"/>
        <c:numFmt formatCode="ge" sourceLinked="1"/>
        <c:majorTickMark val="none"/>
        <c:minorTickMark val="none"/>
        <c:tickLblPos val="none"/>
        <c:crossAx val="411506336"/>
        <c:crosses val="autoZero"/>
        <c:auto val="1"/>
        <c:lblOffset val="100"/>
        <c:baseTimeUnit val="years"/>
      </c:dateAx>
      <c:valAx>
        <c:axId val="4115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50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岐阜県　中津川市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78950</v>
      </c>
      <c r="AM8" s="60"/>
      <c r="AN8" s="60"/>
      <c r="AO8" s="60"/>
      <c r="AP8" s="60"/>
      <c r="AQ8" s="60"/>
      <c r="AR8" s="60"/>
      <c r="AS8" s="60"/>
      <c r="AT8" s="51">
        <f>データ!$S$6</f>
        <v>676.45</v>
      </c>
      <c r="AU8" s="52"/>
      <c r="AV8" s="52"/>
      <c r="AW8" s="52"/>
      <c r="AX8" s="52"/>
      <c r="AY8" s="52"/>
      <c r="AZ8" s="52"/>
      <c r="BA8" s="52"/>
      <c r="BB8" s="53">
        <f>データ!$T$6</f>
        <v>116.71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78.17</v>
      </c>
      <c r="J10" s="52"/>
      <c r="K10" s="52"/>
      <c r="L10" s="52"/>
      <c r="M10" s="52"/>
      <c r="N10" s="52"/>
      <c r="O10" s="63"/>
      <c r="P10" s="53">
        <f>データ!$P$6</f>
        <v>98.86</v>
      </c>
      <c r="Q10" s="53"/>
      <c r="R10" s="53"/>
      <c r="S10" s="53"/>
      <c r="T10" s="53"/>
      <c r="U10" s="53"/>
      <c r="V10" s="53"/>
      <c r="W10" s="60">
        <f>データ!$Q$6</f>
        <v>3348</v>
      </c>
      <c r="X10" s="60"/>
      <c r="Y10" s="60"/>
      <c r="Z10" s="60"/>
      <c r="AA10" s="60"/>
      <c r="AB10" s="60"/>
      <c r="AC10" s="60"/>
      <c r="AD10" s="2"/>
      <c r="AE10" s="2"/>
      <c r="AF10" s="2"/>
      <c r="AG10" s="2"/>
      <c r="AH10" s="4"/>
      <c r="AI10" s="4"/>
      <c r="AJ10" s="4"/>
      <c r="AK10" s="4"/>
      <c r="AL10" s="60">
        <f>データ!$U$6</f>
        <v>77588</v>
      </c>
      <c r="AM10" s="60"/>
      <c r="AN10" s="60"/>
      <c r="AO10" s="60"/>
      <c r="AP10" s="60"/>
      <c r="AQ10" s="60"/>
      <c r="AR10" s="60"/>
      <c r="AS10" s="60"/>
      <c r="AT10" s="51">
        <f>データ!$V$6</f>
        <v>247.75</v>
      </c>
      <c r="AU10" s="52"/>
      <c r="AV10" s="52"/>
      <c r="AW10" s="52"/>
      <c r="AX10" s="52"/>
      <c r="AY10" s="52"/>
      <c r="AZ10" s="52"/>
      <c r="BA10" s="52"/>
      <c r="BB10" s="53">
        <f>データ!$W$6</f>
        <v>313.17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106</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7ht229W/baLoMGVYnvGkPkvnZknFpbcgkNDg3V9vKZIhmd5ZMq+QEhA5Kl8K5mPOVt8fDpbLF7BETH6Bx/MCnw==" saltValue="ORo0Pg0+Iwld8xGJ0G2tZ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212067</v>
      </c>
      <c r="D6" s="34">
        <f t="shared" si="3"/>
        <v>46</v>
      </c>
      <c r="E6" s="34">
        <f t="shared" si="3"/>
        <v>1</v>
      </c>
      <c r="F6" s="34">
        <f t="shared" si="3"/>
        <v>0</v>
      </c>
      <c r="G6" s="34">
        <f t="shared" si="3"/>
        <v>1</v>
      </c>
      <c r="H6" s="34" t="str">
        <f t="shared" si="3"/>
        <v>岐阜県　中津川市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78.17</v>
      </c>
      <c r="P6" s="35">
        <f t="shared" si="3"/>
        <v>98.86</v>
      </c>
      <c r="Q6" s="35">
        <f t="shared" si="3"/>
        <v>3348</v>
      </c>
      <c r="R6" s="35">
        <f t="shared" si="3"/>
        <v>78950</v>
      </c>
      <c r="S6" s="35">
        <f t="shared" si="3"/>
        <v>676.45</v>
      </c>
      <c r="T6" s="35">
        <f t="shared" si="3"/>
        <v>116.71</v>
      </c>
      <c r="U6" s="35">
        <f t="shared" si="3"/>
        <v>77588</v>
      </c>
      <c r="V6" s="35">
        <f t="shared" si="3"/>
        <v>247.75</v>
      </c>
      <c r="W6" s="35">
        <f t="shared" si="3"/>
        <v>313.17</v>
      </c>
      <c r="X6" s="36">
        <f>IF(X7="",NA(),X7)</f>
        <v>124.3</v>
      </c>
      <c r="Y6" s="36">
        <f t="shared" ref="Y6:AG6" si="4">IF(Y7="",NA(),Y7)</f>
        <v>124.48</v>
      </c>
      <c r="Z6" s="36">
        <f t="shared" si="4"/>
        <v>121.51</v>
      </c>
      <c r="AA6" s="36">
        <f t="shared" si="4"/>
        <v>103.4</v>
      </c>
      <c r="AB6" s="36">
        <f t="shared" si="4"/>
        <v>100.85</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878.67</v>
      </c>
      <c r="AU6" s="36">
        <f t="shared" ref="AU6:BC6" si="6">IF(AU7="",NA(),AU7)</f>
        <v>720.19</v>
      </c>
      <c r="AV6" s="36">
        <f t="shared" si="6"/>
        <v>285.06</v>
      </c>
      <c r="AW6" s="36">
        <f t="shared" si="6"/>
        <v>297.57</v>
      </c>
      <c r="AX6" s="36">
        <f t="shared" si="6"/>
        <v>235.87</v>
      </c>
      <c r="AY6" s="36">
        <f t="shared" si="6"/>
        <v>335.95</v>
      </c>
      <c r="AZ6" s="36">
        <f t="shared" si="6"/>
        <v>346.59</v>
      </c>
      <c r="BA6" s="36">
        <f t="shared" si="6"/>
        <v>357.82</v>
      </c>
      <c r="BB6" s="36">
        <f t="shared" si="6"/>
        <v>355.5</v>
      </c>
      <c r="BC6" s="36">
        <f t="shared" si="6"/>
        <v>349.83</v>
      </c>
      <c r="BD6" s="35" t="str">
        <f>IF(BD7="","",IF(BD7="-","【-】","【"&amp;SUBSTITUTE(TEXT(BD7,"#,##0.00"),"-","△")&amp;"】"))</f>
        <v>【261.93】</v>
      </c>
      <c r="BE6" s="36">
        <f>IF(BE7="",NA(),BE7)</f>
        <v>43.19</v>
      </c>
      <c r="BF6" s="36">
        <f t="shared" ref="BF6:BN6" si="7">IF(BF7="",NA(),BF7)</f>
        <v>47.32</v>
      </c>
      <c r="BG6" s="36">
        <f t="shared" si="7"/>
        <v>63.1</v>
      </c>
      <c r="BH6" s="36">
        <f t="shared" si="7"/>
        <v>192.06</v>
      </c>
      <c r="BI6" s="36">
        <f t="shared" si="7"/>
        <v>185.75</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128.76</v>
      </c>
      <c r="BQ6" s="36">
        <f t="shared" ref="BQ6:BY6" si="8">IF(BQ7="",NA(),BQ7)</f>
        <v>128.79</v>
      </c>
      <c r="BR6" s="36">
        <f t="shared" si="8"/>
        <v>125.25</v>
      </c>
      <c r="BS6" s="36">
        <f t="shared" si="8"/>
        <v>97.52</v>
      </c>
      <c r="BT6" s="36">
        <f t="shared" si="8"/>
        <v>95.11</v>
      </c>
      <c r="BU6" s="36">
        <f t="shared" si="8"/>
        <v>105.21</v>
      </c>
      <c r="BV6" s="36">
        <f t="shared" si="8"/>
        <v>105.71</v>
      </c>
      <c r="BW6" s="36">
        <f t="shared" si="8"/>
        <v>106.01</v>
      </c>
      <c r="BX6" s="36">
        <f t="shared" si="8"/>
        <v>104.57</v>
      </c>
      <c r="BY6" s="36">
        <f t="shared" si="8"/>
        <v>103.54</v>
      </c>
      <c r="BZ6" s="35" t="str">
        <f>IF(BZ7="","",IF(BZ7="-","【-】","【"&amp;SUBSTITUTE(TEXT(BZ7,"#,##0.00"),"-","△")&amp;"】"))</f>
        <v>【103.91】</v>
      </c>
      <c r="CA6" s="36">
        <f>IF(CA7="",NA(),CA7)</f>
        <v>150.99</v>
      </c>
      <c r="CB6" s="36">
        <f t="shared" ref="CB6:CJ6" si="9">IF(CB7="",NA(),CB7)</f>
        <v>151.07</v>
      </c>
      <c r="CC6" s="36">
        <f t="shared" si="9"/>
        <v>155.38</v>
      </c>
      <c r="CD6" s="36">
        <f t="shared" si="9"/>
        <v>197.94</v>
      </c>
      <c r="CE6" s="36">
        <f t="shared" si="9"/>
        <v>203.57</v>
      </c>
      <c r="CF6" s="36">
        <f t="shared" si="9"/>
        <v>162.59</v>
      </c>
      <c r="CG6" s="36">
        <f t="shared" si="9"/>
        <v>162.15</v>
      </c>
      <c r="CH6" s="36">
        <f t="shared" si="9"/>
        <v>162.24</v>
      </c>
      <c r="CI6" s="36">
        <f t="shared" si="9"/>
        <v>165.47</v>
      </c>
      <c r="CJ6" s="36">
        <f t="shared" si="9"/>
        <v>167.46</v>
      </c>
      <c r="CK6" s="35" t="str">
        <f>IF(CK7="","",IF(CK7="-","【-】","【"&amp;SUBSTITUTE(TEXT(CK7,"#,##0.00"),"-","△")&amp;"】"))</f>
        <v>【167.11】</v>
      </c>
      <c r="CL6" s="36">
        <f>IF(CL7="",NA(),CL7)</f>
        <v>65.459999999999994</v>
      </c>
      <c r="CM6" s="36">
        <f t="shared" ref="CM6:CU6" si="10">IF(CM7="",NA(),CM7)</f>
        <v>67.38</v>
      </c>
      <c r="CN6" s="36">
        <f t="shared" si="10"/>
        <v>66.69</v>
      </c>
      <c r="CO6" s="36">
        <f t="shared" si="10"/>
        <v>68.06</v>
      </c>
      <c r="CP6" s="36">
        <f t="shared" si="10"/>
        <v>69.010000000000005</v>
      </c>
      <c r="CQ6" s="36">
        <f t="shared" si="10"/>
        <v>59.17</v>
      </c>
      <c r="CR6" s="36">
        <f t="shared" si="10"/>
        <v>59.34</v>
      </c>
      <c r="CS6" s="36">
        <f t="shared" si="10"/>
        <v>59.11</v>
      </c>
      <c r="CT6" s="36">
        <f t="shared" si="10"/>
        <v>59.74</v>
      </c>
      <c r="CU6" s="36">
        <f t="shared" si="10"/>
        <v>59.46</v>
      </c>
      <c r="CV6" s="35" t="str">
        <f>IF(CV7="","",IF(CV7="-","【-】","【"&amp;SUBSTITUTE(TEXT(CV7,"#,##0.00"),"-","△")&amp;"】"))</f>
        <v>【60.27】</v>
      </c>
      <c r="CW6" s="36">
        <f>IF(CW7="",NA(),CW7)</f>
        <v>83.65</v>
      </c>
      <c r="CX6" s="36">
        <f t="shared" ref="CX6:DF6" si="11">IF(CX7="",NA(),CX7)</f>
        <v>81.45</v>
      </c>
      <c r="CY6" s="36">
        <f t="shared" si="11"/>
        <v>83.41</v>
      </c>
      <c r="CZ6" s="36">
        <f t="shared" si="11"/>
        <v>76.56</v>
      </c>
      <c r="DA6" s="36">
        <f t="shared" si="11"/>
        <v>75.349999999999994</v>
      </c>
      <c r="DB6" s="36">
        <f t="shared" si="11"/>
        <v>87.6</v>
      </c>
      <c r="DC6" s="36">
        <f t="shared" si="11"/>
        <v>87.74</v>
      </c>
      <c r="DD6" s="36">
        <f t="shared" si="11"/>
        <v>87.91</v>
      </c>
      <c r="DE6" s="36">
        <f t="shared" si="11"/>
        <v>87.28</v>
      </c>
      <c r="DF6" s="36">
        <f t="shared" si="11"/>
        <v>87.41</v>
      </c>
      <c r="DG6" s="35" t="str">
        <f>IF(DG7="","",IF(DG7="-","【-】","【"&amp;SUBSTITUTE(TEXT(DG7,"#,##0.00"),"-","△")&amp;"】"))</f>
        <v>【89.92】</v>
      </c>
      <c r="DH6" s="36">
        <f>IF(DH7="",NA(),DH7)</f>
        <v>47.37</v>
      </c>
      <c r="DI6" s="36">
        <f t="shared" ref="DI6:DQ6" si="12">IF(DI7="",NA(),DI7)</f>
        <v>48.54</v>
      </c>
      <c r="DJ6" s="36">
        <f t="shared" si="12"/>
        <v>46.75</v>
      </c>
      <c r="DK6" s="36">
        <f t="shared" si="12"/>
        <v>33.18</v>
      </c>
      <c r="DL6" s="36">
        <f t="shared" si="12"/>
        <v>34.89</v>
      </c>
      <c r="DM6" s="36">
        <f t="shared" si="12"/>
        <v>45.25</v>
      </c>
      <c r="DN6" s="36">
        <f t="shared" si="12"/>
        <v>46.27</v>
      </c>
      <c r="DO6" s="36">
        <f t="shared" si="12"/>
        <v>46.88</v>
      </c>
      <c r="DP6" s="36">
        <f t="shared" si="12"/>
        <v>46.94</v>
      </c>
      <c r="DQ6" s="36">
        <f t="shared" si="12"/>
        <v>47.62</v>
      </c>
      <c r="DR6" s="35" t="str">
        <f>IF(DR7="","",IF(DR7="-","【-】","【"&amp;SUBSTITUTE(TEXT(DR7,"#,##0.00"),"-","△")&amp;"】"))</f>
        <v>【48.85】</v>
      </c>
      <c r="DS6" s="36">
        <f>IF(DS7="",NA(),DS7)</f>
        <v>5.1100000000000003</v>
      </c>
      <c r="DT6" s="36">
        <f t="shared" ref="DT6:EB6" si="13">IF(DT7="",NA(),DT7)</f>
        <v>6.01</v>
      </c>
      <c r="DU6" s="36">
        <f t="shared" si="13"/>
        <v>10.92</v>
      </c>
      <c r="DV6" s="36">
        <f t="shared" si="13"/>
        <v>8.4499999999999993</v>
      </c>
      <c r="DW6" s="36">
        <f t="shared" si="13"/>
        <v>11.39</v>
      </c>
      <c r="DX6" s="36">
        <f t="shared" si="13"/>
        <v>10.71</v>
      </c>
      <c r="DY6" s="36">
        <f t="shared" si="13"/>
        <v>10.93</v>
      </c>
      <c r="DZ6" s="36">
        <f t="shared" si="13"/>
        <v>13.39</v>
      </c>
      <c r="EA6" s="36">
        <f t="shared" si="13"/>
        <v>14.48</v>
      </c>
      <c r="EB6" s="36">
        <f t="shared" si="13"/>
        <v>16.27</v>
      </c>
      <c r="EC6" s="35" t="str">
        <f>IF(EC7="","",IF(EC7="-","【-】","【"&amp;SUBSTITUTE(TEXT(EC7,"#,##0.00"),"-","△")&amp;"】"))</f>
        <v>【17.80】</v>
      </c>
      <c r="ED6" s="36">
        <f>IF(ED7="",NA(),ED7)</f>
        <v>1.36</v>
      </c>
      <c r="EE6" s="36">
        <f t="shared" ref="EE6:EM6" si="14">IF(EE7="",NA(),EE7)</f>
        <v>0.86</v>
      </c>
      <c r="EF6" s="36">
        <f t="shared" si="14"/>
        <v>1.31</v>
      </c>
      <c r="EG6" s="36">
        <f t="shared" si="14"/>
        <v>0.73</v>
      </c>
      <c r="EH6" s="36">
        <f t="shared" si="14"/>
        <v>0.91</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212067</v>
      </c>
      <c r="D7" s="38">
        <v>46</v>
      </c>
      <c r="E7" s="38">
        <v>1</v>
      </c>
      <c r="F7" s="38">
        <v>0</v>
      </c>
      <c r="G7" s="38">
        <v>1</v>
      </c>
      <c r="H7" s="38" t="s">
        <v>93</v>
      </c>
      <c r="I7" s="38" t="s">
        <v>94</v>
      </c>
      <c r="J7" s="38" t="s">
        <v>95</v>
      </c>
      <c r="K7" s="38" t="s">
        <v>96</v>
      </c>
      <c r="L7" s="38" t="s">
        <v>97</v>
      </c>
      <c r="M7" s="38" t="s">
        <v>98</v>
      </c>
      <c r="N7" s="39" t="s">
        <v>99</v>
      </c>
      <c r="O7" s="39">
        <v>78.17</v>
      </c>
      <c r="P7" s="39">
        <v>98.86</v>
      </c>
      <c r="Q7" s="39">
        <v>3348</v>
      </c>
      <c r="R7" s="39">
        <v>78950</v>
      </c>
      <c r="S7" s="39">
        <v>676.45</v>
      </c>
      <c r="T7" s="39">
        <v>116.71</v>
      </c>
      <c r="U7" s="39">
        <v>77588</v>
      </c>
      <c r="V7" s="39">
        <v>247.75</v>
      </c>
      <c r="W7" s="39">
        <v>313.17</v>
      </c>
      <c r="X7" s="39">
        <v>124.3</v>
      </c>
      <c r="Y7" s="39">
        <v>124.48</v>
      </c>
      <c r="Z7" s="39">
        <v>121.51</v>
      </c>
      <c r="AA7" s="39">
        <v>103.4</v>
      </c>
      <c r="AB7" s="39">
        <v>100.85</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878.67</v>
      </c>
      <c r="AU7" s="39">
        <v>720.19</v>
      </c>
      <c r="AV7" s="39">
        <v>285.06</v>
      </c>
      <c r="AW7" s="39">
        <v>297.57</v>
      </c>
      <c r="AX7" s="39">
        <v>235.87</v>
      </c>
      <c r="AY7" s="39">
        <v>335.95</v>
      </c>
      <c r="AZ7" s="39">
        <v>346.59</v>
      </c>
      <c r="BA7" s="39">
        <v>357.82</v>
      </c>
      <c r="BB7" s="39">
        <v>355.5</v>
      </c>
      <c r="BC7" s="39">
        <v>349.83</v>
      </c>
      <c r="BD7" s="39">
        <v>261.93</v>
      </c>
      <c r="BE7" s="39">
        <v>43.19</v>
      </c>
      <c r="BF7" s="39">
        <v>47.32</v>
      </c>
      <c r="BG7" s="39">
        <v>63.1</v>
      </c>
      <c r="BH7" s="39">
        <v>192.06</v>
      </c>
      <c r="BI7" s="39">
        <v>185.75</v>
      </c>
      <c r="BJ7" s="39">
        <v>319.82</v>
      </c>
      <c r="BK7" s="39">
        <v>312.02999999999997</v>
      </c>
      <c r="BL7" s="39">
        <v>307.45999999999998</v>
      </c>
      <c r="BM7" s="39">
        <v>312.58</v>
      </c>
      <c r="BN7" s="39">
        <v>314.87</v>
      </c>
      <c r="BO7" s="39">
        <v>270.45999999999998</v>
      </c>
      <c r="BP7" s="39">
        <v>128.76</v>
      </c>
      <c r="BQ7" s="39">
        <v>128.79</v>
      </c>
      <c r="BR7" s="39">
        <v>125.25</v>
      </c>
      <c r="BS7" s="39">
        <v>97.52</v>
      </c>
      <c r="BT7" s="39">
        <v>95.11</v>
      </c>
      <c r="BU7" s="39">
        <v>105.21</v>
      </c>
      <c r="BV7" s="39">
        <v>105.71</v>
      </c>
      <c r="BW7" s="39">
        <v>106.01</v>
      </c>
      <c r="BX7" s="39">
        <v>104.57</v>
      </c>
      <c r="BY7" s="39">
        <v>103.54</v>
      </c>
      <c r="BZ7" s="39">
        <v>103.91</v>
      </c>
      <c r="CA7" s="39">
        <v>150.99</v>
      </c>
      <c r="CB7" s="39">
        <v>151.07</v>
      </c>
      <c r="CC7" s="39">
        <v>155.38</v>
      </c>
      <c r="CD7" s="39">
        <v>197.94</v>
      </c>
      <c r="CE7" s="39">
        <v>203.57</v>
      </c>
      <c r="CF7" s="39">
        <v>162.59</v>
      </c>
      <c r="CG7" s="39">
        <v>162.15</v>
      </c>
      <c r="CH7" s="39">
        <v>162.24</v>
      </c>
      <c r="CI7" s="39">
        <v>165.47</v>
      </c>
      <c r="CJ7" s="39">
        <v>167.46</v>
      </c>
      <c r="CK7" s="39">
        <v>167.11</v>
      </c>
      <c r="CL7" s="39">
        <v>65.459999999999994</v>
      </c>
      <c r="CM7" s="39">
        <v>67.38</v>
      </c>
      <c r="CN7" s="39">
        <v>66.69</v>
      </c>
      <c r="CO7" s="39">
        <v>68.06</v>
      </c>
      <c r="CP7" s="39">
        <v>69.010000000000005</v>
      </c>
      <c r="CQ7" s="39">
        <v>59.17</v>
      </c>
      <c r="CR7" s="39">
        <v>59.34</v>
      </c>
      <c r="CS7" s="39">
        <v>59.11</v>
      </c>
      <c r="CT7" s="39">
        <v>59.74</v>
      </c>
      <c r="CU7" s="39">
        <v>59.46</v>
      </c>
      <c r="CV7" s="39">
        <v>60.27</v>
      </c>
      <c r="CW7" s="39">
        <v>83.65</v>
      </c>
      <c r="CX7" s="39">
        <v>81.45</v>
      </c>
      <c r="CY7" s="39">
        <v>83.41</v>
      </c>
      <c r="CZ7" s="39">
        <v>76.56</v>
      </c>
      <c r="DA7" s="39">
        <v>75.349999999999994</v>
      </c>
      <c r="DB7" s="39">
        <v>87.6</v>
      </c>
      <c r="DC7" s="39">
        <v>87.74</v>
      </c>
      <c r="DD7" s="39">
        <v>87.91</v>
      </c>
      <c r="DE7" s="39">
        <v>87.28</v>
      </c>
      <c r="DF7" s="39">
        <v>87.41</v>
      </c>
      <c r="DG7" s="39">
        <v>89.92</v>
      </c>
      <c r="DH7" s="39">
        <v>47.37</v>
      </c>
      <c r="DI7" s="39">
        <v>48.54</v>
      </c>
      <c r="DJ7" s="39">
        <v>46.75</v>
      </c>
      <c r="DK7" s="39">
        <v>33.18</v>
      </c>
      <c r="DL7" s="39">
        <v>34.89</v>
      </c>
      <c r="DM7" s="39">
        <v>45.25</v>
      </c>
      <c r="DN7" s="39">
        <v>46.27</v>
      </c>
      <c r="DO7" s="39">
        <v>46.88</v>
      </c>
      <c r="DP7" s="39">
        <v>46.94</v>
      </c>
      <c r="DQ7" s="39">
        <v>47.62</v>
      </c>
      <c r="DR7" s="39">
        <v>48.85</v>
      </c>
      <c r="DS7" s="39">
        <v>5.1100000000000003</v>
      </c>
      <c r="DT7" s="39">
        <v>6.01</v>
      </c>
      <c r="DU7" s="39">
        <v>10.92</v>
      </c>
      <c r="DV7" s="39">
        <v>8.4499999999999993</v>
      </c>
      <c r="DW7" s="39">
        <v>11.39</v>
      </c>
      <c r="DX7" s="39">
        <v>10.71</v>
      </c>
      <c r="DY7" s="39">
        <v>10.93</v>
      </c>
      <c r="DZ7" s="39">
        <v>13.39</v>
      </c>
      <c r="EA7" s="39">
        <v>14.48</v>
      </c>
      <c r="EB7" s="39">
        <v>16.27</v>
      </c>
      <c r="EC7" s="39">
        <v>17.8</v>
      </c>
      <c r="ED7" s="39">
        <v>1.36</v>
      </c>
      <c r="EE7" s="39">
        <v>0.86</v>
      </c>
      <c r="EF7" s="39">
        <v>1.31</v>
      </c>
      <c r="EG7" s="39">
        <v>0.73</v>
      </c>
      <c r="EH7" s="39">
        <v>0.91</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伊藤雅浩</cp:lastModifiedBy>
  <cp:lastPrinted>2020-01-27T05:34:20Z</cp:lastPrinted>
  <dcterms:created xsi:type="dcterms:W3CDTF">2019-12-05T04:16:48Z</dcterms:created>
  <dcterms:modified xsi:type="dcterms:W3CDTF">2020-03-05T04:50:13Z</dcterms:modified>
  <cp:category/>
</cp:coreProperties>
</file>