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4141.009\Desktop\新しいフォルダー\"/>
    </mc:Choice>
  </mc:AlternateContent>
  <workbookProtection workbookAlgorithmName="SHA-512" workbookHashValue="J0a5yvaku1rZoHPzEScIhioUEusnm+2MJNWptb4H4SUkWiOt4opd6a/oM3apl7HMARr6qUrhzNPp0WnCg5Hu9A==" workbookSaltValue="98yGleqUJaCmVmPYIggOiA=="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<sst xmlns="http://schemas.openxmlformats.org/spreadsheetml/2006/main" count="228" uniqueCount="114">
  <si>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</si>
  <si>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</si>
  <si>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</si>
  <si>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</si>
  <si>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</si>
  <si>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</si>
  <si>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</si>
  <si>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</si>
  <si>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</si>
  <si>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</si>
  <si>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</si>
  <si>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</si>
  <si>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</si>
  <si>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</si>
  <si>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</si>
  <si>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</si>
  <si>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</si>
  <si>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</si>
  <si>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</si>
  <si>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</si>
  <si>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</si>
  <si>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</si>
  <si>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</si>
  <si>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</si>
  <si>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</si>
  <si>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</si>
  <si>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</si>
  <si>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</si>
  <si>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</si>
  <si>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</si>
  <si>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</si>
  <si>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</si>
  <si>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</si>
  <si>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</si>
  <si>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</si>
  <si>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</si>
  <si>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</si>
  <si>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</si>
  <si>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</si>
  <si>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</si>
  <si>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</si>
  <si>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</si>
  <si>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</si>
  <si>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</si>
  <si>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</si>
  <si>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</si>
  <si>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</si>
  <si>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</si>
  <si>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</si>
  <si>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</si>
  <si>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</si>
  <si>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</si>
  <si>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</si>
  <si>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</si>
  <si>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</si>
  <si>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</si>
  <si>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</si>
  <si>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</si>
  <si>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</si>
  <si>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</si>
  <si>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</si>
  <si>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</si>
  <si>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</si>
  <si>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</si>
  <si>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</si>
  <si>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</si>
  <si>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</si>
  <si>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</si>
  <si>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</si>
  <si>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</si>
  <si>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</si>
  <si>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</si>
  <si>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</si>
  <si>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</si>
  <si>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</si>
  <si>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</si>
  <si>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</si>
  <si>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</si>
  <si>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</si>
  <si>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</si>
  <si>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</si>
  <si>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</si>
  <si>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</si>
  <si>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</si>
  <si>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</si>
  <si>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</si>
  <si>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</si>
  <si>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</si>
  <si>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</si>
  <si>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</si>
  <si>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</si>
  <si>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</si>
  <si>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</si>
  <si>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</si>
  <si>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</si>
  <si>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</si>
  <si>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</si>
  <si>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</si>
  <si>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</si>
  <si>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</si>
  <si>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</si>
  <si>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</si>
  <si>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</si>
  <si>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</si>
  <si>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</si>
  <si>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</si>
  <si>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</si>
  <si>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</si>
  <si>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</si>
  <si>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</si>
  <si>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</si>
  <si>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人口は今後も減少が予想されているものの、リニア開業に関連する民間の設備投資も増えると予想されることから有収水量については増加していくと考えられますが、一般会計繰入金については地方交付税が減額されていく中で必要とする繰入額が確保できない可能性を排除できません。
　R2からの地方公営企業法適用に向けて、適正な受益者負担を検討しつつ、将来の設備更新にも備えた持続可能な下水道経営の確立を目指し、引き続き経営改善に努めます。
</t>
    <rPh sb="7" eb="9">
      <t>コンゴ</t>
    </rPh>
    <rPh sb="13" eb="15">
      <t>ヨソウ</t>
    </rPh>
    <rPh sb="27" eb="29">
      <t>カイギョウ</t>
    </rPh>
    <rPh sb="30" eb="32">
      <t>カンレン</t>
    </rPh>
    <rPh sb="34" eb="36">
      <t>ミンカン</t>
    </rPh>
    <rPh sb="37" eb="39">
      <t>セツビ</t>
    </rPh>
    <rPh sb="39" eb="41">
      <t>トウシ</t>
    </rPh>
    <rPh sb="42" eb="43">
      <t>フ</t>
    </rPh>
    <rPh sb="46" eb="48">
      <t>ヨソウ</t>
    </rPh>
    <rPh sb="55" eb="59">
      <t>ユウシュウ</t>
    </rPh>
    <rPh sb="64" eb="66">
      <t>ゾウカ</t>
    </rPh>
    <rPh sb="71" eb="72">
      <t>カンガ</t>
    </rPh>
    <rPh sb="79" eb="81">
      <t>イッパン</t>
    </rPh>
    <rPh sb="81" eb="83">
      <t>カイケイ</t>
    </rPh>
    <rPh sb="83" eb="85">
      <t>クリイレ</t>
    </rPh>
    <rPh sb="85" eb="86">
      <t>キン</t>
    </rPh>
    <rPh sb="106" eb="108">
      <t>ヒツヨウ</t>
    </rPh>
    <rPh sb="111" eb="113">
      <t>クリイレ</t>
    </rPh>
    <rPh sb="113" eb="114">
      <t>ガク</t>
    </rPh>
    <rPh sb="115" eb="117">
      <t>カクホ</t>
    </rPh>
    <rPh sb="121" eb="124">
      <t>カノウセイ</t>
    </rPh>
    <rPh sb="125" eb="127">
      <t>ハイジョ</t>
    </rPh>
    <rPh sb="150" eb="151">
      <t>ム</t>
    </rPh>
    <rPh sb="154" eb="156">
      <t>テキセイ</t>
    </rPh>
    <rPh sb="157" eb="160">
      <t>ジュエキシャ</t>
    </rPh>
    <rPh sb="160" eb="162">
      <t>フタン</t>
    </rPh>
    <rPh sb="163" eb="165">
      <t>ケントウ</t>
    </rPh>
    <rPh sb="169" eb="171">
      <t>ショウライ</t>
    </rPh>
    <rPh sb="172" eb="174">
      <t>セツビ</t>
    </rPh>
    <rPh sb="174" eb="176">
      <t>コウシン</t>
    </rPh>
    <rPh sb="178" eb="179">
      <t>ソナ</t>
    </rPh>
    <rPh sb="181" eb="183">
      <t>ジゾク</t>
    </rPh>
    <rPh sb="183" eb="185">
      <t>カノウ</t>
    </rPh>
    <rPh sb="186" eb="189">
      <t>ゲスイドウ</t>
    </rPh>
    <rPh sb="189" eb="191">
      <t>ケイエイ</t>
    </rPh>
    <rPh sb="192" eb="194">
      <t>カクリツ</t>
    </rPh>
    <rPh sb="195" eb="197">
      <t>メザ</t>
    </rPh>
    <rPh sb="199" eb="200">
      <t>ヒ</t>
    </rPh>
    <rPh sb="201" eb="202">
      <t>ツヅ</t>
    </rPh>
    <phoneticPr fontId="4"/>
  </si>
  <si>
    <t>●収益的収支比率、企業債残高対事業規模比率
　『収益的収支比率』は主に地方公営企業法適用に向けた固定資産調査等の費用減少により改善しました。料金収入はH30に下水道使用料の定額制廃止及び処理区域面積の拡大等に伴い増加しており、企業債償還金も減少傾向にあることから経営基盤は改善されています。『企業債残高対事業規模比率』については、企業債残高が減少したものの、一般会計負担金の減少によりH29と比較して増加しました。企業債残高は近年は毎年5％程度ずつ減少しており、今後も必要最低限の借入のみ行うことで健全経営に努めます。
●経費回収率
　料金収入が右肩上がりに推移し、汚水処理費の伸びを上回ったことから5年連続で上昇しました。
●汚水処理原価
　汚水処理面積の拡大により、年間有収水量も増加傾向にありますが、H30はH29と比較して有収水量が微減したこと及び汚水処理費が増加したことにより汚水処理原価が増加しました。類似団体と比較して高い数値ですが、今後はリニア開業に向けて開発が進むことが予想されますので、汚水処理原価については、減少傾向にあるといえます。
●施設利用率　
　横ばいで推移しています。リニア開業に向けて施設利用率は上昇傾向にあると予想されます。
●水洗化率
　下げ止まりました。今後はリニア開業に関連して水洗化の推進を図り、経営基盤の強化に努めます。</t>
    <rPh sb="33" eb="34">
      <t>オモ</t>
    </rPh>
    <rPh sb="35" eb="37">
      <t>チホウ</t>
    </rPh>
    <rPh sb="37" eb="39">
      <t>コウエイ</t>
    </rPh>
    <rPh sb="39" eb="41">
      <t>キギョウ</t>
    </rPh>
    <rPh sb="41" eb="42">
      <t>ホウ</t>
    </rPh>
    <rPh sb="42" eb="44">
      <t>テキヨウ</t>
    </rPh>
    <rPh sb="45" eb="46">
      <t>ム</t>
    </rPh>
    <rPh sb="48" eb="50">
      <t>コテイ</t>
    </rPh>
    <rPh sb="50" eb="52">
      <t>シサン</t>
    </rPh>
    <rPh sb="52" eb="54">
      <t>チョウサ</t>
    </rPh>
    <rPh sb="54" eb="55">
      <t>トウ</t>
    </rPh>
    <rPh sb="56" eb="58">
      <t>ヒヨウ</t>
    </rPh>
    <rPh sb="58" eb="60">
      <t>ゲンショウ</t>
    </rPh>
    <rPh sb="63" eb="65">
      <t>カイゼン</t>
    </rPh>
    <rPh sb="70" eb="72">
      <t>リョウキン</t>
    </rPh>
    <rPh sb="72" eb="74">
      <t>シュウニュウ</t>
    </rPh>
    <rPh sb="79" eb="82">
      <t>ゲスイドウ</t>
    </rPh>
    <rPh sb="82" eb="85">
      <t>シヨウリョウ</t>
    </rPh>
    <rPh sb="86" eb="89">
      <t>テイガクセイ</t>
    </rPh>
    <rPh sb="89" eb="91">
      <t>ハイシ</t>
    </rPh>
    <rPh sb="91" eb="92">
      <t>オヨ</t>
    </rPh>
    <rPh sb="93" eb="95">
      <t>ショリ</t>
    </rPh>
    <rPh sb="95" eb="97">
      <t>クイキ</t>
    </rPh>
    <rPh sb="97" eb="99">
      <t>メンセキ</t>
    </rPh>
    <rPh sb="100" eb="102">
      <t>カクダイ</t>
    </rPh>
    <rPh sb="102" eb="103">
      <t>トウ</t>
    </rPh>
    <rPh sb="104" eb="105">
      <t>トモナ</t>
    </rPh>
    <rPh sb="106" eb="108">
      <t>ゾウカ</t>
    </rPh>
    <rPh sb="122" eb="124">
      <t>ケイコウ</t>
    </rPh>
    <rPh sb="131" eb="133">
      <t>ケイエイ</t>
    </rPh>
    <rPh sb="133" eb="135">
      <t>キバン</t>
    </rPh>
    <rPh sb="136" eb="138">
      <t>カイゼン</t>
    </rPh>
    <rPh sb="187" eb="189">
      <t>ゲンショウ</t>
    </rPh>
    <rPh sb="196" eb="198">
      <t>ヒカク</t>
    </rPh>
    <rPh sb="200" eb="202">
      <t>ゾウカ</t>
    </rPh>
    <rPh sb="207" eb="209">
      <t>キギョウ</t>
    </rPh>
    <rPh sb="209" eb="210">
      <t>サイ</t>
    </rPh>
    <rPh sb="210" eb="212">
      <t>ザンダカ</t>
    </rPh>
    <rPh sb="213" eb="215">
      <t>キンネン</t>
    </rPh>
    <rPh sb="216" eb="218">
      <t>マイトシ</t>
    </rPh>
    <rPh sb="220" eb="222">
      <t>テイド</t>
    </rPh>
    <rPh sb="224" eb="226">
      <t>ゲンショウ</t>
    </rPh>
    <rPh sb="231" eb="233">
      <t>コンゴ</t>
    </rPh>
    <rPh sb="273" eb="275">
      <t>ミギカタ</t>
    </rPh>
    <rPh sb="275" eb="276">
      <t>ア</t>
    </rPh>
    <rPh sb="279" eb="281">
      <t>スイイ</t>
    </rPh>
    <rPh sb="283" eb="285">
      <t>オスイ</t>
    </rPh>
    <rPh sb="285" eb="287">
      <t>ショリ</t>
    </rPh>
    <rPh sb="287" eb="288">
      <t>ヒ</t>
    </rPh>
    <rPh sb="289" eb="290">
      <t>ノ</t>
    </rPh>
    <rPh sb="292" eb="294">
      <t>ウワマワ</t>
    </rPh>
    <rPh sb="301" eb="302">
      <t>ネン</t>
    </rPh>
    <rPh sb="302" eb="304">
      <t>レンゾク</t>
    </rPh>
    <rPh sb="305" eb="307">
      <t>ジョウショウ</t>
    </rPh>
    <rPh sb="344" eb="346">
      <t>ケイコウ</t>
    </rPh>
    <rPh sb="361" eb="363">
      <t>ヒカク</t>
    </rPh>
    <rPh sb="365" eb="367">
      <t>ユウシュウ</t>
    </rPh>
    <rPh sb="367" eb="369">
      <t>スイリョウ</t>
    </rPh>
    <rPh sb="370" eb="372">
      <t>ビゲン</t>
    </rPh>
    <rPh sb="376" eb="377">
      <t>オヨ</t>
    </rPh>
    <rPh sb="378" eb="380">
      <t>オスイ</t>
    </rPh>
    <rPh sb="380" eb="382">
      <t>ショリ</t>
    </rPh>
    <rPh sb="382" eb="383">
      <t>ヒ</t>
    </rPh>
    <rPh sb="384" eb="386">
      <t>ゾウカ</t>
    </rPh>
    <rPh sb="393" eb="395">
      <t>オスイ</t>
    </rPh>
    <rPh sb="395" eb="397">
      <t>ショリ</t>
    </rPh>
    <rPh sb="397" eb="399">
      <t>ゲンカ</t>
    </rPh>
    <rPh sb="400" eb="402">
      <t>ゾウカ</t>
    </rPh>
    <rPh sb="418" eb="420">
      <t>スウチ</t>
    </rPh>
    <rPh sb="436" eb="438">
      <t>カイハツ</t>
    </rPh>
    <rPh sb="439" eb="440">
      <t>スス</t>
    </rPh>
    <rPh sb="444" eb="446">
      <t>ヨソウ</t>
    </rPh>
    <rPh sb="523" eb="525">
      <t>ヨソウ</t>
    </rPh>
    <rPh sb="554" eb="555">
      <t>ギョウ</t>
    </rPh>
    <phoneticPr fontId="4"/>
  </si>
  <si>
    <t>　中津川処理区は平成元年供用開始、坂本処理区の管渠はH23供用開始のため更新時期はまだ到来していないが、老朽化率の上昇に備えて、ストックマネジメントによる計画的な更新を図ります。
　③管渠改善率についてH30が1.77となっていますが、更新工事はなく、未普及地域への管路布設のみであったため、管渠改善率は0が正しいものとなります。</t>
    <rPh sb="1" eb="4">
      <t>ナカツガワ</t>
    </rPh>
    <rPh sb="4" eb="6">
      <t>ショリ</t>
    </rPh>
    <rPh sb="6" eb="7">
      <t>ク</t>
    </rPh>
    <rPh sb="8" eb="10">
      <t>ヘイセイ</t>
    </rPh>
    <rPh sb="10" eb="11">
      <t>ガン</t>
    </rPh>
    <rPh sb="11" eb="12">
      <t>ネン</t>
    </rPh>
    <rPh sb="12" eb="14">
      <t>キョウヨウ</t>
    </rPh>
    <rPh sb="14" eb="16">
      <t>カイシ</t>
    </rPh>
    <rPh sb="17" eb="19">
      <t>サカモト</t>
    </rPh>
    <rPh sb="19" eb="21">
      <t>ショリ</t>
    </rPh>
    <rPh sb="21" eb="22">
      <t>ク</t>
    </rPh>
    <rPh sb="23" eb="24">
      <t>カン</t>
    </rPh>
    <rPh sb="24" eb="25">
      <t>キョ</t>
    </rPh>
    <rPh sb="29" eb="31">
      <t>キョウヨウ</t>
    </rPh>
    <rPh sb="31" eb="33">
      <t>カイシ</t>
    </rPh>
    <rPh sb="36" eb="38">
      <t>コウシン</t>
    </rPh>
    <rPh sb="43" eb="45">
      <t>トウライ</t>
    </rPh>
    <rPh sb="52" eb="55">
      <t>ロウキュウカ</t>
    </rPh>
    <rPh sb="55" eb="56">
      <t>リツ</t>
    </rPh>
    <rPh sb="57" eb="59">
      <t>ジョウショウ</t>
    </rPh>
    <rPh sb="60" eb="61">
      <t>ソナ</t>
    </rPh>
    <rPh sb="92" eb="94">
      <t>カンキョ</t>
    </rPh>
    <rPh sb="94" eb="96">
      <t>カイゼン</t>
    </rPh>
    <rPh sb="96" eb="97">
      <t>リツ</t>
    </rPh>
    <rPh sb="118" eb="120">
      <t>コウシン</t>
    </rPh>
    <rPh sb="120" eb="122">
      <t>コウジ</t>
    </rPh>
    <rPh sb="126" eb="129">
      <t>ミフキュウ</t>
    </rPh>
    <rPh sb="129" eb="131">
      <t>チイキ</t>
    </rPh>
    <rPh sb="133" eb="135">
      <t>カンロ</t>
    </rPh>
    <rPh sb="135" eb="137">
      <t>フセツ</t>
    </rPh>
    <rPh sb="146" eb="148">
      <t>カンキョ</t>
    </rPh>
    <rPh sb="148" eb="150">
      <t>カイゼン</t>
    </rPh>
    <rPh sb="150" eb="151">
      <t>リツ</t>
    </rPh>
    <rPh sb="154" eb="155">
      <t>タダ</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</si>
</sst>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1.77</c:v>
                </c:pt>
              </c:numCache>
            </c:numRef>
          </c:val>
          <c:extLst xmlns:c16r2="http://schemas.microsoft.com/office/drawing/2015/06/chart">
            <c:ext xmlns:c16="http://schemas.microsoft.com/office/drawing/2014/chart" uri="{C3380CC4-5D6E-409C-BE32-E72D297353CC}">
              <c16:uniqueId val="{00000000-1349-42E1-B4D4-9E70FE1093AA}"/>
            </c:ext>
          </c:extLst>
        </c:ser>
        <c:dLbls>
          <c:showLegendKey val="0"/>
          <c:showVal val="0"/>
          <c:showCatName val="0"/>
          <c:showSerName val="0"/>
          <c:showPercent val="0"/>
          <c:showBubbleSize val="0"/>
        </c:dLbls>
        <c:gapWidth val="150"/>
        <c:axId val="417873960"/>
        <c:axId val="41787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0.21</c:v>
                </c:pt>
              </c:numCache>
            </c:numRef>
          </c:val>
          <c:smooth val="0"/>
          <c:extLst xmlns:c16r2="http://schemas.microsoft.com/office/drawing/2015/06/chart">
            <c:ext xmlns:c16="http://schemas.microsoft.com/office/drawing/2014/chart" uri="{C3380CC4-5D6E-409C-BE32-E72D297353CC}">
              <c16:uniqueId val="{00000001-1349-42E1-B4D4-9E70FE1093AA}"/>
            </c:ext>
          </c:extLst>
        </c:ser>
        <c:dLbls>
          <c:showLegendKey val="0"/>
          <c:showVal val="0"/>
          <c:showCatName val="0"/>
          <c:showSerName val="0"/>
          <c:showPercent val="0"/>
          <c:showBubbleSize val="0"/>
        </c:dLbls>
        <c:marker val="1"/>
        <c:smooth val="0"/>
        <c:axId val="417873960"/>
        <c:axId val="417874352"/>
      </c:lineChart>
      <c:dateAx>
        <c:axId val="417873960"/>
        <c:scaling>
          <c:orientation val="minMax"/>
        </c:scaling>
        <c:delete val="1"/>
        <c:axPos val="b"/>
        <c:numFmt formatCode="ge" sourceLinked="1"/>
        <c:majorTickMark val="none"/>
        <c:minorTickMark val="none"/>
        <c:tickLblPos val="none"/>
        <c:crossAx val="417874352"/>
        <c:crosses val="autoZero"/>
        <c:auto val="1"/>
        <c:lblOffset val="100"/>
        <c:baseTimeUnit val="years"/>
      </c:dateAx>
      <c:valAx>
        <c:axId val="41787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7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44.34</c:v>
                </c:pt>
                <c:pt idx="1">
                  <c:v>45.39</c:v>
                </c:pt>
                <c:pt idx="2">
                  <c:v>42.28</c:v>
                </c:pt>
                <c:pt idx="3">
                  <c:v>43.06</c:v>
                </c:pt>
                <c:pt idx="4">
                  <c:v>43.83</c:v>
                </c:pt>
              </c:numCache>
            </c:numRef>
          </c:val>
          <c:extLst xmlns:c16r2="http://schemas.microsoft.com/office/drawing/2015/06/chart">
            <c:ext xmlns:c16="http://schemas.microsoft.com/office/drawing/2014/chart" uri="{C3380CC4-5D6E-409C-BE32-E72D297353CC}">
              <c16:uniqueId val="{00000000-226F-4DB8-817F-81B179B58A9D}"/>
            </c:ext>
          </c:extLst>
        </c:ser>
        <c:dLbls>
          <c:showLegendKey val="0"/>
          <c:showVal val="0"/>
          <c:showCatName val="0"/>
          <c:showSerName val="0"/>
          <c:showPercent val="0"/>
          <c:showBubbleSize val="0"/>
        </c:dLbls>
        <c:gapWidth val="150"/>
        <c:axId val="419740600"/>
        <c:axId val="41973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58</c:v>
                </c:pt>
              </c:numCache>
            </c:numRef>
          </c:val>
          <c:smooth val="0"/>
          <c:extLst xmlns:c16r2="http://schemas.microsoft.com/office/drawing/2015/06/chart">
            <c:ext xmlns:c16="http://schemas.microsoft.com/office/drawing/2014/chart" uri="{C3380CC4-5D6E-409C-BE32-E72D297353CC}">
              <c16:uniqueId val="{00000001-226F-4DB8-817F-81B179B58A9D}"/>
            </c:ext>
          </c:extLst>
        </c:ser>
        <c:dLbls>
          <c:showLegendKey val="0"/>
          <c:showVal val="0"/>
          <c:showCatName val="0"/>
          <c:showSerName val="0"/>
          <c:showPercent val="0"/>
          <c:showBubbleSize val="0"/>
        </c:dLbls>
        <c:marker val="1"/>
        <c:smooth val="0"/>
        <c:axId val="419740600"/>
        <c:axId val="419735112"/>
      </c:lineChart>
      <c:dateAx>
        <c:axId val="419740600"/>
        <c:scaling>
          <c:orientation val="minMax"/>
        </c:scaling>
        <c:delete val="1"/>
        <c:axPos val="b"/>
        <c:numFmt formatCode="ge" sourceLinked="1"/>
        <c:majorTickMark val="none"/>
        <c:minorTickMark val="none"/>
        <c:tickLblPos val="none"/>
        <c:crossAx val="419735112"/>
        <c:crosses val="autoZero"/>
        <c:auto val="1"/>
        <c:lblOffset val="100"/>
        <c:baseTimeUnit val="years"/>
      </c:dateAx>
      <c:valAx>
        <c:axId val="41973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4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87.25</c:v>
                </c:pt>
                <c:pt idx="1">
                  <c:v>82.35</c:v>
                </c:pt>
                <c:pt idx="2">
                  <c:v>79.91</c:v>
                </c:pt>
                <c:pt idx="3">
                  <c:v>79.83</c:v>
                </c:pt>
                <c:pt idx="4">
                  <c:v>83.3</c:v>
                </c:pt>
              </c:numCache>
            </c:numRef>
          </c:val>
          <c:extLst xmlns:c16r2="http://schemas.microsoft.com/office/drawing/2015/06/chart">
            <c:ext xmlns:c16="http://schemas.microsoft.com/office/drawing/2014/chart" uri="{C3380CC4-5D6E-409C-BE32-E72D297353CC}">
              <c16:uniqueId val="{00000000-6D9A-4A24-BF71-61756076B224}"/>
            </c:ext>
          </c:extLst>
        </c:ser>
        <c:dLbls>
          <c:showLegendKey val="0"/>
          <c:showVal val="0"/>
          <c:showCatName val="0"/>
          <c:showSerName val="0"/>
          <c:showPercent val="0"/>
          <c:showBubbleSize val="0"/>
        </c:dLbls>
        <c:gapWidth val="150"/>
        <c:axId val="419866808"/>
        <c:axId val="41986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89.79</c:v>
                </c:pt>
              </c:numCache>
            </c:numRef>
          </c:val>
          <c:smooth val="0"/>
          <c:extLst xmlns:c16r2="http://schemas.microsoft.com/office/drawing/2015/06/chart">
            <c:ext xmlns:c16="http://schemas.microsoft.com/office/drawing/2014/chart" uri="{C3380CC4-5D6E-409C-BE32-E72D297353CC}">
              <c16:uniqueId val="{00000001-6D9A-4A24-BF71-61756076B224}"/>
            </c:ext>
          </c:extLst>
        </c:ser>
        <c:dLbls>
          <c:showLegendKey val="0"/>
          <c:showVal val="0"/>
          <c:showCatName val="0"/>
          <c:showSerName val="0"/>
          <c:showPercent val="0"/>
          <c:showBubbleSize val="0"/>
        </c:dLbls>
        <c:marker val="1"/>
        <c:smooth val="0"/>
        <c:axId val="419866808"/>
        <c:axId val="419869552"/>
      </c:lineChart>
      <c:dateAx>
        <c:axId val="419866808"/>
        <c:scaling>
          <c:orientation val="minMax"/>
        </c:scaling>
        <c:delete val="1"/>
        <c:axPos val="b"/>
        <c:numFmt formatCode="ge" sourceLinked="1"/>
        <c:majorTickMark val="none"/>
        <c:minorTickMark val="none"/>
        <c:tickLblPos val="none"/>
        <c:crossAx val="419869552"/>
        <c:crosses val="autoZero"/>
        <c:auto val="1"/>
        <c:lblOffset val="100"/>
        <c:baseTimeUnit val="years"/>
      </c:dateAx>
      <c:valAx>
        <c:axId val="41986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6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93.25</c:v>
                </c:pt>
                <c:pt idx="1">
                  <c:v>93.63</c:v>
                </c:pt>
                <c:pt idx="2">
                  <c:v>94.13</c:v>
                </c:pt>
                <c:pt idx="3">
                  <c:v>92.3</c:v>
                </c:pt>
                <c:pt idx="4">
                  <c:v>96.2</c:v>
                </c:pt>
              </c:numCache>
            </c:numRef>
          </c:val>
          <c:extLst xmlns:c16r2="http://schemas.microsoft.com/office/drawing/2015/06/chart">
            <c:ext xmlns:c16="http://schemas.microsoft.com/office/drawing/2014/chart" uri="{C3380CC4-5D6E-409C-BE32-E72D297353CC}">
              <c16:uniqueId val="{00000000-8882-4718-95E5-C754ABAFFA8C}"/>
            </c:ext>
          </c:extLst>
        </c:ser>
        <c:dLbls>
          <c:showLegendKey val="0"/>
          <c:showVal val="0"/>
          <c:showCatName val="0"/>
          <c:showSerName val="0"/>
          <c:showPercent val="0"/>
          <c:showBubbleSize val="0"/>
        </c:dLbls>
        <c:gapWidth val="150"/>
        <c:axId val="417876312"/>
        <c:axId val="41787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82-4718-95E5-C754ABAFFA8C}"/>
            </c:ext>
          </c:extLst>
        </c:ser>
        <c:dLbls>
          <c:showLegendKey val="0"/>
          <c:showVal val="0"/>
          <c:showCatName val="0"/>
          <c:showSerName val="0"/>
          <c:showPercent val="0"/>
          <c:showBubbleSize val="0"/>
        </c:dLbls>
        <c:marker val="1"/>
        <c:smooth val="0"/>
        <c:axId val="417876312"/>
        <c:axId val="417875528"/>
      </c:lineChart>
      <c:dateAx>
        <c:axId val="417876312"/>
        <c:scaling>
          <c:orientation val="minMax"/>
        </c:scaling>
        <c:delete val="1"/>
        <c:axPos val="b"/>
        <c:numFmt formatCode="ge" sourceLinked="1"/>
        <c:majorTickMark val="none"/>
        <c:minorTickMark val="none"/>
        <c:tickLblPos val="none"/>
        <c:crossAx val="417875528"/>
        <c:crosses val="autoZero"/>
        <c:auto val="1"/>
        <c:lblOffset val="100"/>
        <c:baseTimeUnit val="years"/>
      </c:dateAx>
      <c:valAx>
        <c:axId val="41787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7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FB-4329-AFFF-D705E930C54F}"/>
            </c:ext>
          </c:extLst>
        </c:ser>
        <c:dLbls>
          <c:showLegendKey val="0"/>
          <c:showVal val="0"/>
          <c:showCatName val="0"/>
          <c:showSerName val="0"/>
          <c:showPercent val="0"/>
          <c:showBubbleSize val="0"/>
        </c:dLbls>
        <c:gapWidth val="150"/>
        <c:axId val="417869256"/>
        <c:axId val="41787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FB-4329-AFFF-D705E930C54F}"/>
            </c:ext>
          </c:extLst>
        </c:ser>
        <c:dLbls>
          <c:showLegendKey val="0"/>
          <c:showVal val="0"/>
          <c:showCatName val="0"/>
          <c:showSerName val="0"/>
          <c:showPercent val="0"/>
          <c:showBubbleSize val="0"/>
        </c:dLbls>
        <c:marker val="1"/>
        <c:smooth val="0"/>
        <c:axId val="417869256"/>
        <c:axId val="417872392"/>
      </c:lineChart>
      <c:dateAx>
        <c:axId val="417869256"/>
        <c:scaling>
          <c:orientation val="minMax"/>
        </c:scaling>
        <c:delete val="1"/>
        <c:axPos val="b"/>
        <c:numFmt formatCode="ge" sourceLinked="1"/>
        <c:majorTickMark val="none"/>
        <c:minorTickMark val="none"/>
        <c:tickLblPos val="none"/>
        <c:crossAx val="417872392"/>
        <c:crosses val="autoZero"/>
        <c:auto val="1"/>
        <c:lblOffset val="100"/>
        <c:baseTimeUnit val="years"/>
      </c:dateAx>
      <c:valAx>
        <c:axId val="41787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6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23-45D0-BBF7-081861163917}"/>
            </c:ext>
          </c:extLst>
        </c:ser>
        <c:dLbls>
          <c:showLegendKey val="0"/>
          <c:showVal val="0"/>
          <c:showCatName val="0"/>
          <c:showSerName val="0"/>
          <c:showPercent val="0"/>
          <c:showBubbleSize val="0"/>
        </c:dLbls>
        <c:gapWidth val="150"/>
        <c:axId val="417870824"/>
        <c:axId val="41787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23-45D0-BBF7-081861163917}"/>
            </c:ext>
          </c:extLst>
        </c:ser>
        <c:dLbls>
          <c:showLegendKey val="0"/>
          <c:showVal val="0"/>
          <c:showCatName val="0"/>
          <c:showSerName val="0"/>
          <c:showPercent val="0"/>
          <c:showBubbleSize val="0"/>
        </c:dLbls>
        <c:marker val="1"/>
        <c:smooth val="0"/>
        <c:axId val="417870824"/>
        <c:axId val="417871216"/>
      </c:lineChart>
      <c:dateAx>
        <c:axId val="417870824"/>
        <c:scaling>
          <c:orientation val="minMax"/>
        </c:scaling>
        <c:delete val="1"/>
        <c:axPos val="b"/>
        <c:numFmt formatCode="ge" sourceLinked="1"/>
        <c:majorTickMark val="none"/>
        <c:minorTickMark val="none"/>
        <c:tickLblPos val="none"/>
        <c:crossAx val="417871216"/>
        <c:crosses val="autoZero"/>
        <c:auto val="1"/>
        <c:lblOffset val="100"/>
        <c:baseTimeUnit val="years"/>
      </c:dateAx>
      <c:valAx>
        <c:axId val="41787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7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22-47B4-8372-93F8D257B59B}"/>
            </c:ext>
          </c:extLst>
        </c:ser>
        <c:dLbls>
          <c:showLegendKey val="0"/>
          <c:showVal val="0"/>
          <c:showCatName val="0"/>
          <c:showSerName val="0"/>
          <c:showPercent val="0"/>
          <c:showBubbleSize val="0"/>
        </c:dLbls>
        <c:gapWidth val="150"/>
        <c:axId val="417873176"/>
        <c:axId val="4178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22-47B4-8372-93F8D257B59B}"/>
            </c:ext>
          </c:extLst>
        </c:ser>
        <c:dLbls>
          <c:showLegendKey val="0"/>
          <c:showVal val="0"/>
          <c:showCatName val="0"/>
          <c:showSerName val="0"/>
          <c:showPercent val="0"/>
          <c:showBubbleSize val="0"/>
        </c:dLbls>
        <c:marker val="1"/>
        <c:smooth val="0"/>
        <c:axId val="417873176"/>
        <c:axId val="417873568"/>
      </c:lineChart>
      <c:dateAx>
        <c:axId val="417873176"/>
        <c:scaling>
          <c:orientation val="minMax"/>
        </c:scaling>
        <c:delete val="1"/>
        <c:axPos val="b"/>
        <c:numFmt formatCode="ge" sourceLinked="1"/>
        <c:majorTickMark val="none"/>
        <c:minorTickMark val="none"/>
        <c:tickLblPos val="none"/>
        <c:crossAx val="417873568"/>
        <c:crosses val="autoZero"/>
        <c:auto val="1"/>
        <c:lblOffset val="100"/>
        <c:baseTimeUnit val="years"/>
      </c:dateAx>
      <c:valAx>
        <c:axId val="4178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7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14-44AA-8940-5DD4024245E0}"/>
            </c:ext>
          </c:extLst>
        </c:ser>
        <c:dLbls>
          <c:showLegendKey val="0"/>
          <c:showVal val="0"/>
          <c:showCatName val="0"/>
          <c:showSerName val="0"/>
          <c:showPercent val="0"/>
          <c:showBubbleSize val="0"/>
        </c:dLbls>
        <c:gapWidth val="150"/>
        <c:axId val="419736288"/>
        <c:axId val="41973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14-44AA-8940-5DD4024245E0}"/>
            </c:ext>
          </c:extLst>
        </c:ser>
        <c:dLbls>
          <c:showLegendKey val="0"/>
          <c:showVal val="0"/>
          <c:showCatName val="0"/>
          <c:showSerName val="0"/>
          <c:showPercent val="0"/>
          <c:showBubbleSize val="0"/>
        </c:dLbls>
        <c:marker val="1"/>
        <c:smooth val="0"/>
        <c:axId val="419736288"/>
        <c:axId val="419733544"/>
      </c:lineChart>
      <c:dateAx>
        <c:axId val="419736288"/>
        <c:scaling>
          <c:orientation val="minMax"/>
        </c:scaling>
        <c:delete val="1"/>
        <c:axPos val="b"/>
        <c:numFmt formatCode="ge" sourceLinked="1"/>
        <c:majorTickMark val="none"/>
        <c:minorTickMark val="none"/>
        <c:tickLblPos val="none"/>
        <c:crossAx val="419733544"/>
        <c:crosses val="autoZero"/>
        <c:auto val="1"/>
        <c:lblOffset val="100"/>
        <c:baseTimeUnit val="years"/>
      </c:dateAx>
      <c:valAx>
        <c:axId val="41973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541.99</c:v>
                </c:pt>
                <c:pt idx="1">
                  <c:v>494.8</c:v>
                </c:pt>
                <c:pt idx="2">
                  <c:v>499.99</c:v>
                </c:pt>
                <c:pt idx="3">
                  <c:v>202.75</c:v>
                </c:pt>
                <c:pt idx="4">
                  <c:v>475.6</c:v>
                </c:pt>
              </c:numCache>
            </c:numRef>
          </c:val>
          <c:extLst xmlns:c16r2="http://schemas.microsoft.com/office/drawing/2015/06/chart">
            <c:ext xmlns:c16="http://schemas.microsoft.com/office/drawing/2014/chart" uri="{C3380CC4-5D6E-409C-BE32-E72D297353CC}">
              <c16:uniqueId val="{00000000-8360-4467-9DC4-262DEAC5CD25}"/>
            </c:ext>
          </c:extLst>
        </c:ser>
        <c:dLbls>
          <c:showLegendKey val="0"/>
          <c:showVal val="0"/>
          <c:showCatName val="0"/>
          <c:showSerName val="0"/>
          <c:showPercent val="0"/>
          <c:showBubbleSize val="0"/>
        </c:dLbls>
        <c:gapWidth val="150"/>
        <c:axId val="419737464"/>
        <c:axId val="41973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768.62</c:v>
                </c:pt>
              </c:numCache>
            </c:numRef>
          </c:val>
          <c:smooth val="0"/>
          <c:extLst xmlns:c16r2="http://schemas.microsoft.com/office/drawing/2015/06/chart">
            <c:ext xmlns:c16="http://schemas.microsoft.com/office/drawing/2014/chart" uri="{C3380CC4-5D6E-409C-BE32-E72D297353CC}">
              <c16:uniqueId val="{00000001-8360-4467-9DC4-262DEAC5CD25}"/>
            </c:ext>
          </c:extLst>
        </c:ser>
        <c:dLbls>
          <c:showLegendKey val="0"/>
          <c:showVal val="0"/>
          <c:showCatName val="0"/>
          <c:showSerName val="0"/>
          <c:showPercent val="0"/>
          <c:showBubbleSize val="0"/>
        </c:dLbls>
        <c:marker val="1"/>
        <c:smooth val="0"/>
        <c:axId val="419737464"/>
        <c:axId val="419737072"/>
      </c:lineChart>
      <c:dateAx>
        <c:axId val="419737464"/>
        <c:scaling>
          <c:orientation val="minMax"/>
        </c:scaling>
        <c:delete val="1"/>
        <c:axPos val="b"/>
        <c:numFmt formatCode="ge" sourceLinked="1"/>
        <c:majorTickMark val="none"/>
        <c:minorTickMark val="none"/>
        <c:tickLblPos val="none"/>
        <c:crossAx val="419737072"/>
        <c:crosses val="autoZero"/>
        <c:auto val="1"/>
        <c:lblOffset val="100"/>
        <c:baseTimeUnit val="years"/>
      </c:dateAx>
      <c:valAx>
        <c:axId val="41973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3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91.42</c:v>
                </c:pt>
                <c:pt idx="1">
                  <c:v>91.68</c:v>
                </c:pt>
                <c:pt idx="2">
                  <c:v>93.98</c:v>
                </c:pt>
                <c:pt idx="3">
                  <c:v>96.55</c:v>
                </c:pt>
                <c:pt idx="4">
                  <c:v>96.82</c:v>
                </c:pt>
              </c:numCache>
            </c:numRef>
          </c:val>
          <c:extLst xmlns:c16r2="http://schemas.microsoft.com/office/drawing/2015/06/chart">
            <c:ext xmlns:c16="http://schemas.microsoft.com/office/drawing/2014/chart" uri="{C3380CC4-5D6E-409C-BE32-E72D297353CC}">
              <c16:uniqueId val="{00000000-40E5-4172-9FF4-33EECE12F256}"/>
            </c:ext>
          </c:extLst>
        </c:ser>
        <c:dLbls>
          <c:showLegendKey val="0"/>
          <c:showVal val="0"/>
          <c:showCatName val="0"/>
          <c:showSerName val="0"/>
          <c:showPercent val="0"/>
          <c:showBubbleSize val="0"/>
        </c:dLbls>
        <c:gapWidth val="150"/>
        <c:axId val="419740992"/>
        <c:axId val="41973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88.06</c:v>
                </c:pt>
              </c:numCache>
            </c:numRef>
          </c:val>
          <c:smooth val="0"/>
          <c:extLst xmlns:c16r2="http://schemas.microsoft.com/office/drawing/2015/06/chart">
            <c:ext xmlns:c16="http://schemas.microsoft.com/office/drawing/2014/chart" uri="{C3380CC4-5D6E-409C-BE32-E72D297353CC}">
              <c16:uniqueId val="{00000001-40E5-4172-9FF4-33EECE12F256}"/>
            </c:ext>
          </c:extLst>
        </c:ser>
        <c:dLbls>
          <c:showLegendKey val="0"/>
          <c:showVal val="0"/>
          <c:showCatName val="0"/>
          <c:showSerName val="0"/>
          <c:showPercent val="0"/>
          <c:showBubbleSize val="0"/>
        </c:dLbls>
        <c:marker val="1"/>
        <c:smooth val="0"/>
        <c:axId val="419740992"/>
        <c:axId val="419734328"/>
      </c:lineChart>
      <c:dateAx>
        <c:axId val="419740992"/>
        <c:scaling>
          <c:orientation val="minMax"/>
        </c:scaling>
        <c:delete val="1"/>
        <c:axPos val="b"/>
        <c:numFmt formatCode="ge" sourceLinked="1"/>
        <c:majorTickMark val="none"/>
        <c:minorTickMark val="none"/>
        <c:tickLblPos val="none"/>
        <c:crossAx val="419734328"/>
        <c:crosses val="autoZero"/>
        <c:auto val="1"/>
        <c:lblOffset val="100"/>
        <c:baseTimeUnit val="years"/>
      </c:dateAx>
      <c:valAx>
        <c:axId val="41973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213.15</c:v>
                </c:pt>
                <c:pt idx="1">
                  <c:v>214.18</c:v>
                </c:pt>
                <c:pt idx="2">
                  <c:v>209.77</c:v>
                </c:pt>
                <c:pt idx="3">
                  <c:v>203.87</c:v>
                </c:pt>
                <c:pt idx="4">
                  <c:v>214.29</c:v>
                </c:pt>
              </c:numCache>
            </c:numRef>
          </c:val>
          <c:extLst xmlns:c16r2="http://schemas.microsoft.com/office/drawing/2015/06/chart">
            <c:ext xmlns:c16="http://schemas.microsoft.com/office/drawing/2014/chart" uri="{C3380CC4-5D6E-409C-BE32-E72D297353CC}">
              <c16:uniqueId val="{00000000-68D3-4521-9FAD-3F58793FE917}"/>
            </c:ext>
          </c:extLst>
        </c:ser>
        <c:dLbls>
          <c:showLegendKey val="0"/>
          <c:showVal val="0"/>
          <c:showCatName val="0"/>
          <c:showSerName val="0"/>
          <c:showPercent val="0"/>
          <c:showBubbleSize val="0"/>
        </c:dLbls>
        <c:gapWidth val="150"/>
        <c:axId val="419739032"/>
        <c:axId val="41974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179.32</c:v>
                </c:pt>
              </c:numCache>
            </c:numRef>
          </c:val>
          <c:smooth val="0"/>
          <c:extLst xmlns:c16r2="http://schemas.microsoft.com/office/drawing/2015/06/chart">
            <c:ext xmlns:c16="http://schemas.microsoft.com/office/drawing/2014/chart" uri="{C3380CC4-5D6E-409C-BE32-E72D297353CC}">
              <c16:uniqueId val="{00000001-68D3-4521-9FAD-3F58793FE917}"/>
            </c:ext>
          </c:extLst>
        </c:ser>
        <c:dLbls>
          <c:showLegendKey val="0"/>
          <c:showVal val="0"/>
          <c:showCatName val="0"/>
          <c:showSerName val="0"/>
          <c:showPercent val="0"/>
          <c:showBubbleSize val="0"/>
        </c:dLbls>
        <c:marker val="1"/>
        <c:smooth val="0"/>
        <c:axId val="419739032"/>
        <c:axId val="419740208"/>
      </c:lineChart>
      <c:dateAx>
        <c:axId val="419739032"/>
        <c:scaling>
          <c:orientation val="minMax"/>
        </c:scaling>
        <c:delete val="1"/>
        <c:axPos val="b"/>
        <c:numFmt formatCode="ge" sourceLinked="1"/>
        <c:majorTickMark val="none"/>
        <c:minorTickMark val="none"/>
        <c:tickLblPos val="none"/>
        <c:crossAx val="419740208"/>
        <c:crosses val="autoZero"/>
        <c:auto val="1"/>
        <c:lblOffset val="100"/>
        <c:baseTimeUnit val="years"/>
      </c:dateAx>
      <c:valAx>
        <c:axId val="41974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3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3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岐阜県　中津川市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78950</v>
      </c>
      <c r="AM8" s="50"/>
      <c r="AN8" s="50"/>
      <c r="AO8" s="50"/>
      <c r="AP8" s="50"/>
      <c r="AQ8" s="50"/>
      <c r="AR8" s="50"/>
      <c r="AS8" s="50"/>
      <c r="AT8" s="45">
        <f>データ!T6</f>
        <v>676.45</v>
      </c>
      <c r="AU8" s="45"/>
      <c r="AV8" s="45"/>
      <c r="AW8" s="45"/>
      <c r="AX8" s="45"/>
      <c r="AY8" s="45"/>
      <c r="AZ8" s="45"/>
      <c r="BA8" s="45"/>
      <c r="BB8" s="45">
        <f>データ!U6</f>
        <v>116.71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31.88</v>
      </c>
      <c r="Q10" s="45"/>
      <c r="R10" s="45"/>
      <c r="S10" s="45"/>
      <c r="T10" s="45"/>
      <c r="U10" s="45"/>
      <c r="V10" s="45"/>
      <c r="W10" s="45">
        <f>データ!Q6</f>
        <v>72.25</v>
      </c>
      <c r="X10" s="45"/>
      <c r="Y10" s="45"/>
      <c r="Z10" s="45"/>
      <c r="AA10" s="45"/>
      <c r="AB10" s="45"/>
      <c r="AC10" s="45"/>
      <c r="AD10" s="50">
        <f>データ!R6</f>
        <v>3672</v>
      </c>
      <c r="AE10" s="50"/>
      <c r="AF10" s="50"/>
      <c r="AG10" s="50"/>
      <c r="AH10" s="50"/>
      <c r="AI10" s="50"/>
      <c r="AJ10" s="50"/>
      <c r="AK10" s="2"/>
      <c r="AL10" s="50">
        <f>データ!V6</f>
        <v>25023</v>
      </c>
      <c r="AM10" s="50"/>
      <c r="AN10" s="50"/>
      <c r="AO10" s="50"/>
      <c r="AP10" s="50"/>
      <c r="AQ10" s="50"/>
      <c r="AR10" s="50"/>
      <c r="AS10" s="50"/>
      <c r="AT10" s="45">
        <f>データ!W6</f>
        <v>8.9600000000000009</v>
      </c>
      <c r="AU10" s="45"/>
      <c r="AV10" s="45"/>
      <c r="AW10" s="45"/>
      <c r="AX10" s="45"/>
      <c r="AY10" s="45"/>
      <c r="AZ10" s="45"/>
      <c r="BA10" s="45"/>
      <c r="BB10" s="45">
        <f>データ!X6</f>
        <v>2792.75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hhWOomTu5Yx6jVRWkYuNaYEABpLwwlmhmQ9OMtXJAQUJFaAgmLty9CD/KC26Lzx4OMFxoOql/cON+XJKNGwk9A==" saltValue="4K1Muzzn7FqGr5gVxohds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212067</v>
      </c>
      <c r="D6" s="33">
        <f t="shared" si="3"/>
        <v>47</v>
      </c>
      <c r="E6" s="33">
        <f t="shared" si="3"/>
        <v>17</v>
      </c>
      <c r="F6" s="33">
        <f t="shared" si="3"/>
        <v>1</v>
      </c>
      <c r="G6" s="33">
        <f t="shared" si="3"/>
        <v>0</v>
      </c>
      <c r="H6" s="33" t="str">
        <f t="shared" si="3"/>
        <v>岐阜県　中津川市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31.88</v>
      </c>
      <c r="Q6" s="34">
        <f t="shared" si="3"/>
        <v>72.25</v>
      </c>
      <c r="R6" s="34">
        <f t="shared" si="3"/>
        <v>3672</v>
      </c>
      <c r="S6" s="34">
        <f t="shared" si="3"/>
        <v>78950</v>
      </c>
      <c r="T6" s="34">
        <f t="shared" si="3"/>
        <v>676.45</v>
      </c>
      <c r="U6" s="34">
        <f t="shared" si="3"/>
        <v>116.71</v>
      </c>
      <c r="V6" s="34">
        <f t="shared" si="3"/>
        <v>25023</v>
      </c>
      <c r="W6" s="34">
        <f t="shared" si="3"/>
        <v>8.9600000000000009</v>
      </c>
      <c r="X6" s="34">
        <f t="shared" si="3"/>
        <v>2792.75</v>
      </c>
      <c r="Y6" s="35">
        <f>IF(Y7="",NA(),Y7)</f>
        <v>93.25</v>
      </c>
      <c r="Z6" s="35">
        <f t="shared" ref="Z6:AH6" si="4">IF(Z7="",NA(),Z7)</f>
        <v>93.63</v>
      </c>
      <c r="AA6" s="35">
        <f t="shared" si="4"/>
        <v>94.13</v>
      </c>
      <c r="AB6" s="35">
        <f t="shared" si="4"/>
        <v>92.3</v>
      </c>
      <c r="AC6" s="35">
        <f t="shared" si="4"/>
        <v>96.2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541.99</v>
      </c>
      <c r="BG6" s="35">
        <f t="shared" ref="BG6:BO6" si="7">IF(BG7="",NA(),BG7)</f>
        <v>494.8</v>
      </c>
      <c r="BH6" s="35">
        <f t="shared" si="7"/>
        <v>499.99</v>
      </c>
      <c r="BI6" s="35">
        <f t="shared" si="7"/>
        <v>202.75</v>
      </c>
      <c r="BJ6" s="35">
        <f t="shared" si="7"/>
        <v>475.6</v>
      </c>
      <c r="BK6" s="35">
        <f t="shared" si="7"/>
        <v>1136.5</v>
      </c>
      <c r="BL6" s="35">
        <f t="shared" si="7"/>
        <v>1118.56</v>
      </c>
      <c r="BM6" s="35">
        <f t="shared" si="7"/>
        <v>1111.31</v>
      </c>
      <c r="BN6" s="35">
        <f t="shared" si="7"/>
        <v>966.33</v>
      </c>
      <c r="BO6" s="35">
        <f t="shared" si="7"/>
        <v>768.62</v>
      </c>
      <c r="BP6" s="34" t="str">
        <f>IF(BP7="","",IF(BP7="-","【-】","【"&amp;SUBSTITUTE(TEXT(BP7,"#,##0.00"),"-","△")&amp;"】"))</f>
        <v>【682.78】</v>
      </c>
      <c r="BQ6" s="35">
        <f>IF(BQ7="",NA(),BQ7)</f>
        <v>91.42</v>
      </c>
      <c r="BR6" s="35">
        <f t="shared" ref="BR6:BZ6" si="8">IF(BR7="",NA(),BR7)</f>
        <v>91.68</v>
      </c>
      <c r="BS6" s="35">
        <f t="shared" si="8"/>
        <v>93.98</v>
      </c>
      <c r="BT6" s="35">
        <f t="shared" si="8"/>
        <v>96.55</v>
      </c>
      <c r="BU6" s="35">
        <f t="shared" si="8"/>
        <v>96.82</v>
      </c>
      <c r="BV6" s="35">
        <f t="shared" si="8"/>
        <v>71.650000000000006</v>
      </c>
      <c r="BW6" s="35">
        <f t="shared" si="8"/>
        <v>72.33</v>
      </c>
      <c r="BX6" s="35">
        <f t="shared" si="8"/>
        <v>75.540000000000006</v>
      </c>
      <c r="BY6" s="35">
        <f t="shared" si="8"/>
        <v>81.739999999999995</v>
      </c>
      <c r="BZ6" s="35">
        <f t="shared" si="8"/>
        <v>88.06</v>
      </c>
      <c r="CA6" s="34" t="str">
        <f>IF(CA7="","",IF(CA7="-","【-】","【"&amp;SUBSTITUTE(TEXT(CA7,"#,##0.00"),"-","△")&amp;"】"))</f>
        <v>【100.91】</v>
      </c>
      <c r="CB6" s="35">
        <f>IF(CB7="",NA(),CB7)</f>
        <v>213.15</v>
      </c>
      <c r="CC6" s="35">
        <f t="shared" ref="CC6:CK6" si="9">IF(CC7="",NA(),CC7)</f>
        <v>214.18</v>
      </c>
      <c r="CD6" s="35">
        <f t="shared" si="9"/>
        <v>209.77</v>
      </c>
      <c r="CE6" s="35">
        <f t="shared" si="9"/>
        <v>203.87</v>
      </c>
      <c r="CF6" s="35">
        <f t="shared" si="9"/>
        <v>214.29</v>
      </c>
      <c r="CG6" s="35">
        <f t="shared" si="9"/>
        <v>217.82</v>
      </c>
      <c r="CH6" s="35">
        <f t="shared" si="9"/>
        <v>215.28</v>
      </c>
      <c r="CI6" s="35">
        <f t="shared" si="9"/>
        <v>207.96</v>
      </c>
      <c r="CJ6" s="35">
        <f t="shared" si="9"/>
        <v>194.31</v>
      </c>
      <c r="CK6" s="35">
        <f t="shared" si="9"/>
        <v>179.32</v>
      </c>
      <c r="CL6" s="34" t="str">
        <f>IF(CL7="","",IF(CL7="-","【-】","【"&amp;SUBSTITUTE(TEXT(CL7,"#,##0.00"),"-","△")&amp;"】"))</f>
        <v>【136.86】</v>
      </c>
      <c r="CM6" s="35">
        <f>IF(CM7="",NA(),CM7)</f>
        <v>44.34</v>
      </c>
      <c r="CN6" s="35">
        <f t="shared" ref="CN6:CV6" si="10">IF(CN7="",NA(),CN7)</f>
        <v>45.39</v>
      </c>
      <c r="CO6" s="35">
        <f t="shared" si="10"/>
        <v>42.28</v>
      </c>
      <c r="CP6" s="35">
        <f t="shared" si="10"/>
        <v>43.06</v>
      </c>
      <c r="CQ6" s="35">
        <f t="shared" si="10"/>
        <v>43.83</v>
      </c>
      <c r="CR6" s="35">
        <f t="shared" si="10"/>
        <v>54.44</v>
      </c>
      <c r="CS6" s="35">
        <f t="shared" si="10"/>
        <v>54.67</v>
      </c>
      <c r="CT6" s="35">
        <f t="shared" si="10"/>
        <v>53.51</v>
      </c>
      <c r="CU6" s="35">
        <f t="shared" si="10"/>
        <v>53.5</v>
      </c>
      <c r="CV6" s="35">
        <f t="shared" si="10"/>
        <v>58</v>
      </c>
      <c r="CW6" s="34" t="str">
        <f>IF(CW7="","",IF(CW7="-","【-】","【"&amp;SUBSTITUTE(TEXT(CW7,"#,##0.00"),"-","△")&amp;"】"))</f>
        <v>【58.98】</v>
      </c>
      <c r="CX6" s="35">
        <f>IF(CX7="",NA(),CX7)</f>
        <v>87.25</v>
      </c>
      <c r="CY6" s="35">
        <f t="shared" ref="CY6:DG6" si="11">IF(CY7="",NA(),CY7)</f>
        <v>82.35</v>
      </c>
      <c r="CZ6" s="35">
        <f t="shared" si="11"/>
        <v>79.91</v>
      </c>
      <c r="DA6" s="35">
        <f t="shared" si="11"/>
        <v>79.83</v>
      </c>
      <c r="DB6" s="35">
        <f t="shared" si="11"/>
        <v>83.3</v>
      </c>
      <c r="DC6" s="35">
        <f t="shared" si="11"/>
        <v>84.2</v>
      </c>
      <c r="DD6" s="35">
        <f t="shared" si="11"/>
        <v>83.8</v>
      </c>
      <c r="DE6" s="35">
        <f t="shared" si="11"/>
        <v>83.91</v>
      </c>
      <c r="DF6" s="35">
        <f t="shared" si="11"/>
        <v>83.51</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1.77</v>
      </c>
      <c r="EJ6" s="35">
        <f t="shared" si="14"/>
        <v>0.04</v>
      </c>
      <c r="EK6" s="35">
        <f t="shared" si="14"/>
        <v>0.11</v>
      </c>
      <c r="EL6" s="35">
        <f t="shared" si="14"/>
        <v>0.15</v>
      </c>
      <c r="EM6" s="35">
        <f t="shared" si="14"/>
        <v>0.16</v>
      </c>
      <c r="EN6" s="35">
        <f t="shared" si="14"/>
        <v>0.21</v>
      </c>
      <c r="EO6" s="34" t="str">
        <f>IF(EO7="","",IF(EO7="-","【-】","【"&amp;SUBSTITUTE(TEXT(EO7,"#,##0.00"),"-","△")&amp;"】"))</f>
        <v>【0.23】</v>
      </c>
    </row>
    <row r="7" spans="1:145" s="36" customFormat="1" x14ac:dyDescent="0.15">
      <c r="A7" s="28"/>
      <c r="B7" s="37">
        <v>2018</v>
      </c>
      <c r="C7" s="37">
        <v>212067</v>
      </c>
      <c r="D7" s="37">
        <v>47</v>
      </c>
      <c r="E7" s="37">
        <v>17</v>
      </c>
      <c r="F7" s="37">
        <v>1</v>
      </c>
      <c r="G7" s="37">
        <v>0</v>
      </c>
      <c r="H7" s="37" t="s">
        <v>98</v>
      </c>
      <c r="I7" s="37" t="s">
        <v>99</v>
      </c>
      <c r="J7" s="37" t="s">
        <v>100</v>
      </c>
      <c r="K7" s="37" t="s">
        <v>101</v>
      </c>
      <c r="L7" s="37" t="s">
        <v>102</v>
      </c>
      <c r="M7" s="37" t="s">
        <v>103</v>
      </c>
      <c r="N7" s="38" t="s">
        <v>104</v>
      </c>
      <c r="O7" s="38" t="s">
        <v>105</v>
      </c>
      <c r="P7" s="38">
        <v>31.88</v>
      </c>
      <c r="Q7" s="38">
        <v>72.25</v>
      </c>
      <c r="R7" s="38">
        <v>3672</v>
      </c>
      <c r="S7" s="38">
        <v>78950</v>
      </c>
      <c r="T7" s="38">
        <v>676.45</v>
      </c>
      <c r="U7" s="38">
        <v>116.71</v>
      </c>
      <c r="V7" s="38">
        <v>25023</v>
      </c>
      <c r="W7" s="38">
        <v>8.9600000000000009</v>
      </c>
      <c r="X7" s="38">
        <v>2792.75</v>
      </c>
      <c r="Y7" s="38">
        <v>93.25</v>
      </c>
      <c r="Z7" s="38">
        <v>93.63</v>
      </c>
      <c r="AA7" s="38">
        <v>94.13</v>
      </c>
      <c r="AB7" s="38">
        <v>92.3</v>
      </c>
      <c r="AC7" s="38">
        <v>96.2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541.99</v>
      </c>
      <c r="BG7" s="38">
        <v>494.8</v>
      </c>
      <c r="BH7" s="38">
        <v>499.99</v>
      </c>
      <c r="BI7" s="38">
        <v>202.75</v>
      </c>
      <c r="BJ7" s="38">
        <v>475.6</v>
      </c>
      <c r="BK7" s="38">
        <v>1136.5</v>
      </c>
      <c r="BL7" s="38">
        <v>1118.56</v>
      </c>
      <c r="BM7" s="38">
        <v>1111.31</v>
      </c>
      <c r="BN7" s="38">
        <v>966.33</v>
      </c>
      <c r="BO7" s="38">
        <v>768.62</v>
      </c>
      <c r="BP7" s="38">
        <v>682.78</v>
      </c>
      <c r="BQ7" s="38">
        <v>91.42</v>
      </c>
      <c r="BR7" s="38">
        <v>91.68</v>
      </c>
      <c r="BS7" s="38">
        <v>93.98</v>
      </c>
      <c r="BT7" s="38">
        <v>96.55</v>
      </c>
      <c r="BU7" s="38">
        <v>96.82</v>
      </c>
      <c r="BV7" s="38">
        <v>71.650000000000006</v>
      </c>
      <c r="BW7" s="38">
        <v>72.33</v>
      </c>
      <c r="BX7" s="38">
        <v>75.540000000000006</v>
      </c>
      <c r="BY7" s="38">
        <v>81.739999999999995</v>
      </c>
      <c r="BZ7" s="38">
        <v>88.06</v>
      </c>
      <c r="CA7" s="38">
        <v>100.91</v>
      </c>
      <c r="CB7" s="38">
        <v>213.15</v>
      </c>
      <c r="CC7" s="38">
        <v>214.18</v>
      </c>
      <c r="CD7" s="38">
        <v>209.77</v>
      </c>
      <c r="CE7" s="38">
        <v>203.87</v>
      </c>
      <c r="CF7" s="38">
        <v>214.29</v>
      </c>
      <c r="CG7" s="38">
        <v>217.82</v>
      </c>
      <c r="CH7" s="38">
        <v>215.28</v>
      </c>
      <c r="CI7" s="38">
        <v>207.96</v>
      </c>
      <c r="CJ7" s="38">
        <v>194.31</v>
      </c>
      <c r="CK7" s="38">
        <v>179.32</v>
      </c>
      <c r="CL7" s="38">
        <v>136.86000000000001</v>
      </c>
      <c r="CM7" s="38">
        <v>44.34</v>
      </c>
      <c r="CN7" s="38">
        <v>45.39</v>
      </c>
      <c r="CO7" s="38">
        <v>42.28</v>
      </c>
      <c r="CP7" s="38">
        <v>43.06</v>
      </c>
      <c r="CQ7" s="38">
        <v>43.83</v>
      </c>
      <c r="CR7" s="38">
        <v>54.44</v>
      </c>
      <c r="CS7" s="38">
        <v>54.67</v>
      </c>
      <c r="CT7" s="38">
        <v>53.51</v>
      </c>
      <c r="CU7" s="38">
        <v>53.5</v>
      </c>
      <c r="CV7" s="38">
        <v>58</v>
      </c>
      <c r="CW7" s="38">
        <v>58.98</v>
      </c>
      <c r="CX7" s="38">
        <v>87.25</v>
      </c>
      <c r="CY7" s="38">
        <v>82.35</v>
      </c>
      <c r="CZ7" s="38">
        <v>79.91</v>
      </c>
      <c r="DA7" s="38">
        <v>79.83</v>
      </c>
      <c r="DB7" s="38">
        <v>83.3</v>
      </c>
      <c r="DC7" s="38">
        <v>84.2</v>
      </c>
      <c r="DD7" s="38">
        <v>83.8</v>
      </c>
      <c r="DE7" s="38">
        <v>83.91</v>
      </c>
      <c r="DF7" s="38">
        <v>83.51</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1.77</v>
      </c>
      <c r="EJ7" s="38">
        <v>0.04</v>
      </c>
      <c r="EK7" s="38">
        <v>0.11</v>
      </c>
      <c r="EL7" s="38">
        <v>0.15</v>
      </c>
      <c r="EM7" s="38">
        <v>0.16</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桂川さおり</cp:lastModifiedBy>
  <cp:lastPrinted>2020-01-21T07:30:07Z</cp:lastPrinted>
  <dcterms:created xsi:type="dcterms:W3CDTF">2019-12-05T05:04:40Z</dcterms:created>
  <dcterms:modified xsi:type="dcterms:W3CDTF">2021-08-23T06:07:57Z</dcterms:modified>
  <cp:category/>
</cp:coreProperties>
</file>