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as15b01\水道経営課$\15 調査・統計\2_経営分析比較表\R3年度決算用\下水道事業\"/>
    </mc:Choice>
  </mc:AlternateContent>
  <workbookProtection workbookAlgorithmName="SHA-512" workbookHashValue="5vVhUpbOZw3Tte/nmvupk/yZwsRK/y0jjeabiJmTLC4viQ9MwKg6z1oo6qxLOjJvcUrkndWQM2DdcfDnv2TPfg==" workbookSaltValue="yJLgv+msxbHdH0IKs9GnwQ==" workbookSpinCount="100000" lockStructure="1"/>
  <bookViews>
    <workbookView xWindow="465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Q6" i="5"/>
  <c r="P6" i="5"/>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AT10" i="4"/>
  <c r="AL10" i="4"/>
  <c r="AD10" i="4"/>
  <c r="W10" i="4"/>
  <c r="P10" i="4"/>
  <c r="I10" i="4"/>
  <c r="B10" i="4"/>
  <c r="BB8" i="4"/>
  <c r="AT8" i="4"/>
  <c r="AL8" i="4"/>
  <c r="AD8" i="4"/>
  <c r="P8" i="4"/>
  <c r="I8" i="4"/>
  <c r="B8" i="4"/>
</calcChain>
</file>

<file path=xl/sharedStrings.xml><?xml version="1.0" encoding="utf-8"?>
<sst xmlns="http://schemas.openxmlformats.org/spreadsheetml/2006/main" count="307" uniqueCount="117">
  <si>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</si>
  <si>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</si>
  <si>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</si>
  <si>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</si>
  <si>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</si>
  <si>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</si>
  <si>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</si>
  <si>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</si>
  <si>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</si>
  <si>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</si>
  <si>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</si>
  <si>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</si>
  <si>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</si>
  <si>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</si>
  <si>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</si>
  <si>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</si>
  <si>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</si>
  <si>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</si>
  <si>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</si>
  <si>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</si>
  <si>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</si>
  <si>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</si>
  <si>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</si>
  <si>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</si>
  <si>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</si>
  <si>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</si>
  <si>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</si>
  <si>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</si>
  <si>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</si>
  <si>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</si>
  <si>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</si>
  <si>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</si>
  <si>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</si>
  <si>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</si>
  <si>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</si>
  <si>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</si>
  <si>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</si>
  <si>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</si>
  <si>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</si>
  <si>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</si>
  <si>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</si>
  <si>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</si>
  <si>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</si>
  <si>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</si>
  <si>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</si>
  <si>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</si>
  <si>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</si>
  <si>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</si>
  <si>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</si>
  <si>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</si>
  <si>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</si>
  <si>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</si>
  <si>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</si>
  <si>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</si>
  <si>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</si>
  <si>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</si>
  <si>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</si>
  <si>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</si>
  <si>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</si>
  <si>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</si>
  <si>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</si>
  <si>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</si>
  <si>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</si>
  <si>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</si>
  <si>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</si>
  <si>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</si>
  <si>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</si>
  <si>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</si>
  <si>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</si>
  <si>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</si>
  <si>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</si>
  <si>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</si>
  <si>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</si>
  <si>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</si>
  <si>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</si>
  <si>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</si>
  <si>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</si>
  <si>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</si>
  <si>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</si>
  <si>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</si>
  <si>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</si>
  <si>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</si>
  <si>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</si>
  <si>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</si>
  <si>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</si>
  <si>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</si>
  <si>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</si>
  <si>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</si>
  <si>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</si>
  <si>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</si>
  <si>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</si>
  <si>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</si>
  <si>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</si>
  <si>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</si>
  <si>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</si>
  <si>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</si>
  <si>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岐阜県　中津川市</t>
  </si>
  <si>
    <t>法適用</t>
  </si>
  <si>
    <t>下水道事業</t>
  </si>
  <si>
    <t>個別排水処理</t>
  </si>
  <si>
    <t>L2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</si>
  <si>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</si>
  <si>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</si>
  <si>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</si>
  <si>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</si>
  <si>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</si>
  <si>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</si>
  <si>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</si>
  <si>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</si>
  <si>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</si>
  <si>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</si>
  <si>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</si>
  <si>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</si>
  <si>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</si>
  <si>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経営状況は安定していますが、一般会計からの繰入金に依存しています。適正な受益者負担を検討しつつ、将来の事業のあり方を検討する必要があります。</t>
  </si>
  <si>
    <t>①有形固定資産減価償却率は、取得から経過した年数が短い資産が多く、類似団体平均値を下回っています。償却の進行を把握し、今後の予測を立てると共に他の指標と合わせて分析を行います。
②管渠老朽化率は、法定耐用年数を経過した管渠がないため、0％となります。管渠の更新時期はまだ到来していませんが、老朽化率の上昇に備えて、浄化槽の計画的な維持管理を図ります。
③管渠改善率は、施工した更新工事がないため0％となります。</t>
    <phoneticPr fontId="4"/>
  </si>
  <si>
    <t xml:space="preserve">①経常収支比率は、類似団体平均値を上回っていますが、100%を下回っています。処理区域内人口の低下など、経営環境は厳しくなることが予想されますが、経営基盤強化を図り、改善に努めます。
②累積欠損金比率は、地方公営企業法の適用初年度に計上された一時的な損失と、前年度に生じた欠損金により発生しています。本年度は特別利益により黒字決算を結んだものの、解消できていません。主に減価償却費を原因とした赤字傾向にあり、経常経費の縮減に努めるとともに、今後の経営のあり方について検討を進めます。
③流動比率は、100％及び類似団体平均値を下回っています。使用料収入の増加、経費削減により資金残高の維持に努める必要があります。
④企業債残高対事業規模比率は、一般会計からの繰入金により企業債を全額償還しているため、0％となります。企業債残高は順調に減少しています。
⑤経費回収率は、100%及び類似団体平均値を上回っています。
⑥汚水処理原価は、類似団体平均値を下回っています。引き続き合併処理浄化槽の維持管理に係る経費削減に努めていきます。
⑦施設利用率は、類似団体平均値を下回りました。
⑧水洗化率は、類似団体平均値を上回っていますが、水洗便所設置済人口の減少を処理区域内人口の減少が上回ることで増加してきています。人口減少が進んでおり、今後は水洗化率は微増することが予想されます。
</t>
    <rPh sb="1" eb="3">
      <t>ケイジョウ</t>
    </rPh>
    <rPh sb="13" eb="16">
      <t>ヘイキンチ</t>
    </rPh>
    <rPh sb="17" eb="19">
      <t>ウワマワ</t>
    </rPh>
    <rPh sb="65" eb="67">
      <t>ヨソウ</t>
    </rPh>
    <rPh sb="93" eb="95">
      <t>ルイセキ</t>
    </rPh>
    <rPh sb="95" eb="97">
      <t>ケッソン</t>
    </rPh>
    <rPh sb="97" eb="98">
      <t>キン</t>
    </rPh>
    <rPh sb="98" eb="100">
      <t>ヒリツ</t>
    </rPh>
    <rPh sb="121" eb="124">
      <t>イチジテキ</t>
    </rPh>
    <rPh sb="125" eb="127">
      <t>ソンシツ</t>
    </rPh>
    <rPh sb="129" eb="131">
      <t>ゼンネン</t>
    </rPh>
    <rPh sb="138" eb="139">
      <t>キン</t>
    </rPh>
    <rPh sb="142" eb="144">
      <t>ハッセイ</t>
    </rPh>
    <rPh sb="150" eb="153">
      <t>ホンネンド</t>
    </rPh>
    <rPh sb="154" eb="158">
      <t>トクベツリエキ</t>
    </rPh>
    <rPh sb="161" eb="163">
      <t>クロジ</t>
    </rPh>
    <rPh sb="163" eb="165">
      <t>ケッサン</t>
    </rPh>
    <rPh sb="166" eb="167">
      <t>ムス</t>
    </rPh>
    <rPh sb="173" eb="175">
      <t>カイショウ</t>
    </rPh>
    <rPh sb="183" eb="184">
      <t>オモ</t>
    </rPh>
    <rPh sb="185" eb="190">
      <t>ゲンカショウキャクヒ</t>
    </rPh>
    <rPh sb="191" eb="193">
      <t>ゲンイン</t>
    </rPh>
    <rPh sb="196" eb="198">
      <t>アカジ</t>
    </rPh>
    <rPh sb="198" eb="200">
      <t>ケイコウ</t>
    </rPh>
    <rPh sb="243" eb="245">
      <t>リュウドウ</t>
    </rPh>
    <rPh sb="245" eb="247">
      <t>ヒリツ</t>
    </rPh>
    <rPh sb="253" eb="254">
      <t>オヨ</t>
    </rPh>
    <rPh sb="271" eb="274">
      <t>シヨウリョウ</t>
    </rPh>
    <rPh sb="388" eb="389">
      <t>オヨ</t>
    </rPh>
    <rPh sb="394" eb="397">
      <t>ヘイキンチ</t>
    </rPh>
    <rPh sb="398" eb="400">
      <t>ウワマワ</t>
    </rPh>
    <rPh sb="424" eb="425">
      <t>シタ</t>
    </rPh>
    <rPh sb="481" eb="482">
      <t>シタ</t>
    </rPh>
    <rPh sb="523" eb="525">
      <t>ゲンショウ</t>
    </rPh>
    <rPh sb="537" eb="539">
      <t>ウワマワ</t>
    </rPh>
    <rPh sb="564" eb="566">
      <t>コンゴ</t>
    </rPh>
    <rPh sb="579" eb="581">
      <t>ヨソウ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</si>
</sst>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C1F-4D33-804C-EF4DBC08D10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C1F-4D33-804C-EF4DBC08D10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55.17</c:v>
                </c:pt>
                <c:pt idx="4">
                  <c:v>56.03</c:v>
                </c:pt>
              </c:numCache>
            </c:numRef>
          </c:val>
          <c:extLst>
            <c:ext xmlns:c16="http://schemas.microsoft.com/office/drawing/2014/chart" uri="{C3380CC4-5D6E-409C-BE32-E72D297353CC}">
              <c16:uniqueId val="{00000000-D801-43EB-814C-A8BCEE6600F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46.36</c:v>
                </c:pt>
                <c:pt idx="4">
                  <c:v>228.91</c:v>
                </c:pt>
              </c:numCache>
            </c:numRef>
          </c:val>
          <c:smooth val="0"/>
          <c:extLst>
            <c:ext xmlns:c16="http://schemas.microsoft.com/office/drawing/2014/chart" uri="{C3380CC4-5D6E-409C-BE32-E72D297353CC}">
              <c16:uniqueId val="{00000001-D801-43EB-814C-A8BCEE6600F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96.44</c:v>
                </c:pt>
                <c:pt idx="4">
                  <c:v>96.44</c:v>
                </c:pt>
              </c:numCache>
            </c:numRef>
          </c:val>
          <c:extLst>
            <c:ext xmlns:c16="http://schemas.microsoft.com/office/drawing/2014/chart" uri="{C3380CC4-5D6E-409C-BE32-E72D297353CC}">
              <c16:uniqueId val="{00000000-5539-405E-9C99-218356B3C45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83.08</c:v>
                </c:pt>
                <c:pt idx="4">
                  <c:v>82.61</c:v>
                </c:pt>
              </c:numCache>
            </c:numRef>
          </c:val>
          <c:smooth val="0"/>
          <c:extLst>
            <c:ext xmlns:c16="http://schemas.microsoft.com/office/drawing/2014/chart" uri="{C3380CC4-5D6E-409C-BE32-E72D297353CC}">
              <c16:uniqueId val="{00000001-5539-405E-9C99-218356B3C45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98.21</c:v>
                </c:pt>
                <c:pt idx="4">
                  <c:v>95.82</c:v>
                </c:pt>
              </c:numCache>
            </c:numRef>
          </c:val>
          <c:extLst>
            <c:ext xmlns:c16="http://schemas.microsoft.com/office/drawing/2014/chart" uri="{C3380CC4-5D6E-409C-BE32-E72D297353CC}">
              <c16:uniqueId val="{00000000-4126-4C60-978C-1A1F3FA9F59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96.14</c:v>
                </c:pt>
                <c:pt idx="4">
                  <c:v>95.6</c:v>
                </c:pt>
              </c:numCache>
            </c:numRef>
          </c:val>
          <c:smooth val="0"/>
          <c:extLst>
            <c:ext xmlns:c16="http://schemas.microsoft.com/office/drawing/2014/chart" uri="{C3380CC4-5D6E-409C-BE32-E72D297353CC}">
              <c16:uniqueId val="{00000001-4126-4C60-978C-1A1F3FA9F59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8.06</c:v>
                </c:pt>
                <c:pt idx="4">
                  <c:v>16.11</c:v>
                </c:pt>
              </c:numCache>
            </c:numRef>
          </c:val>
          <c:extLst>
            <c:ext xmlns:c16="http://schemas.microsoft.com/office/drawing/2014/chart" uri="{C3380CC4-5D6E-409C-BE32-E72D297353CC}">
              <c16:uniqueId val="{00000000-6AC4-440F-8C16-1075FB8394A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33.75</c:v>
                </c:pt>
                <c:pt idx="4">
                  <c:v>36.21</c:v>
                </c:pt>
              </c:numCache>
            </c:numRef>
          </c:val>
          <c:smooth val="0"/>
          <c:extLst>
            <c:ext xmlns:c16="http://schemas.microsoft.com/office/drawing/2014/chart" uri="{C3380CC4-5D6E-409C-BE32-E72D297353CC}">
              <c16:uniqueId val="{00000001-6AC4-440F-8C16-1075FB8394A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C4C-4069-B6A1-5FF8CC11E5E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C4C-4069-B6A1-5FF8CC11E5E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709.39</c:v>
                </c:pt>
                <c:pt idx="4">
                  <c:v>682.74</c:v>
                </c:pt>
              </c:numCache>
            </c:numRef>
          </c:val>
          <c:extLst>
            <c:ext xmlns:c16="http://schemas.microsoft.com/office/drawing/2014/chart" uri="{C3380CC4-5D6E-409C-BE32-E72D297353CC}">
              <c16:uniqueId val="{00000000-3911-437B-ACFE-C0A77128CC6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237</c:v>
                </c:pt>
                <c:pt idx="4">
                  <c:v>257.23</c:v>
                </c:pt>
              </c:numCache>
            </c:numRef>
          </c:val>
          <c:smooth val="0"/>
          <c:extLst>
            <c:ext xmlns:c16="http://schemas.microsoft.com/office/drawing/2014/chart" uri="{C3380CC4-5D6E-409C-BE32-E72D297353CC}">
              <c16:uniqueId val="{00000001-3911-437B-ACFE-C0A77128CC6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73.94</c:v>
                </c:pt>
                <c:pt idx="4">
                  <c:v>70.37</c:v>
                </c:pt>
              </c:numCache>
            </c:numRef>
          </c:val>
          <c:extLst>
            <c:ext xmlns:c16="http://schemas.microsoft.com/office/drawing/2014/chart" uri="{C3380CC4-5D6E-409C-BE32-E72D297353CC}">
              <c16:uniqueId val="{00000000-230D-4064-A01E-163E5691453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135.35</c:v>
                </c:pt>
                <c:pt idx="4">
                  <c:v>150.91999999999999</c:v>
                </c:pt>
              </c:numCache>
            </c:numRef>
          </c:val>
          <c:smooth val="0"/>
          <c:extLst>
            <c:ext xmlns:c16="http://schemas.microsoft.com/office/drawing/2014/chart" uri="{C3380CC4-5D6E-409C-BE32-E72D297353CC}">
              <c16:uniqueId val="{00000001-230D-4064-A01E-163E5691453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B78-427B-9C86-2843B6D0D42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782.91</c:v>
                </c:pt>
                <c:pt idx="4">
                  <c:v>783.21</c:v>
                </c:pt>
              </c:numCache>
            </c:numRef>
          </c:val>
          <c:smooth val="0"/>
          <c:extLst>
            <c:ext xmlns:c16="http://schemas.microsoft.com/office/drawing/2014/chart" uri="{C3380CC4-5D6E-409C-BE32-E72D297353CC}">
              <c16:uniqueId val="{00000001-8B78-427B-9C86-2843B6D0D42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91.32</c:v>
                </c:pt>
                <c:pt idx="4">
                  <c:v>100.78</c:v>
                </c:pt>
              </c:numCache>
            </c:numRef>
          </c:val>
          <c:extLst>
            <c:ext xmlns:c16="http://schemas.microsoft.com/office/drawing/2014/chart" uri="{C3380CC4-5D6E-409C-BE32-E72D297353CC}">
              <c16:uniqueId val="{00000000-A262-465A-9E45-9173D7EDFE4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49.38</c:v>
                </c:pt>
                <c:pt idx="4">
                  <c:v>48.53</c:v>
                </c:pt>
              </c:numCache>
            </c:numRef>
          </c:val>
          <c:smooth val="0"/>
          <c:extLst>
            <c:ext xmlns:c16="http://schemas.microsoft.com/office/drawing/2014/chart" uri="{C3380CC4-5D6E-409C-BE32-E72D297353CC}">
              <c16:uniqueId val="{00000001-A262-465A-9E45-9173D7EDFE4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201.67</c:v>
                </c:pt>
                <c:pt idx="4">
                  <c:v>184.36</c:v>
                </c:pt>
              </c:numCache>
            </c:numRef>
          </c:val>
          <c:extLst>
            <c:ext xmlns:c16="http://schemas.microsoft.com/office/drawing/2014/chart" uri="{C3380CC4-5D6E-409C-BE32-E72D297353CC}">
              <c16:uniqueId val="{00000000-D733-4A56-AF71-B6B9D370269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316.97000000000003</c:v>
                </c:pt>
                <c:pt idx="4">
                  <c:v>326.17</c:v>
                </c:pt>
              </c:numCache>
            </c:numRef>
          </c:val>
          <c:smooth val="0"/>
          <c:extLst>
            <c:ext xmlns:c16="http://schemas.microsoft.com/office/drawing/2014/chart" uri="{C3380CC4-5D6E-409C-BE32-E72D297353CC}">
              <c16:uniqueId val="{00000001-D733-4A56-AF71-B6B9D370269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【155.69】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【224.12】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【328.76】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【35.80】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I19" zoomScaleNormal="100" workbookViewId="0">
      <selection activeCell="BC35" sqref="BC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岐阜県　中津川市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個別排水処理</v>
      </c>
      <c r="Q8" s="65"/>
      <c r="R8" s="65"/>
      <c r="S8" s="65"/>
      <c r="T8" s="65"/>
      <c r="U8" s="65"/>
      <c r="V8" s="65"/>
      <c r="W8" s="65" t="str">
        <f>データ!L6</f>
        <v>L2</v>
      </c>
      <c r="X8" s="65"/>
      <c r="Y8" s="65"/>
      <c r="Z8" s="65"/>
      <c r="AA8" s="65"/>
      <c r="AB8" s="65"/>
      <c r="AC8" s="65"/>
      <c r="AD8" s="66" t="str">
        <f>データ!$M$6</f>
        <v>非設置</v>
      </c>
      <c r="AE8" s="66"/>
      <c r="AF8" s="66"/>
      <c r="AG8" s="66"/>
      <c r="AH8" s="66"/>
      <c r="AI8" s="66"/>
      <c r="AJ8" s="66"/>
      <c r="AK8" s="3"/>
      <c r="AL8" s="45">
        <f>データ!S6</f>
        <v>76348</v>
      </c>
      <c r="AM8" s="45"/>
      <c r="AN8" s="45"/>
      <c r="AO8" s="45"/>
      <c r="AP8" s="45"/>
      <c r="AQ8" s="45"/>
      <c r="AR8" s="45"/>
      <c r="AS8" s="45"/>
      <c r="AT8" s="46">
        <f>データ!T6</f>
        <v>676.45</v>
      </c>
      <c r="AU8" s="46"/>
      <c r="AV8" s="46"/>
      <c r="AW8" s="46"/>
      <c r="AX8" s="46"/>
      <c r="AY8" s="46"/>
      <c r="AZ8" s="46"/>
      <c r="BA8" s="46"/>
      <c r="BB8" s="46">
        <f>データ!U6</f>
        <v>112.87</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-150</v>
      </c>
      <c r="J10" s="46"/>
      <c r="K10" s="46"/>
      <c r="L10" s="46"/>
      <c r="M10" s="46"/>
      <c r="N10" s="46"/>
      <c r="O10" s="46"/>
      <c r="P10" s="46">
        <f>データ!P6</f>
        <v>0.3</v>
      </c>
      <c r="Q10" s="46"/>
      <c r="R10" s="46"/>
      <c r="S10" s="46"/>
      <c r="T10" s="46"/>
      <c r="U10" s="46"/>
      <c r="V10" s="46"/>
      <c r="W10" s="46">
        <f>データ!Q6</f>
        <v>100</v>
      </c>
      <c r="X10" s="46"/>
      <c r="Y10" s="46"/>
      <c r="Z10" s="46"/>
      <c r="AA10" s="46"/>
      <c r="AB10" s="46"/>
      <c r="AC10" s="46"/>
      <c r="AD10" s="45">
        <f>データ!R6</f>
        <v>3740</v>
      </c>
      <c r="AE10" s="45"/>
      <c r="AF10" s="45"/>
      <c r="AG10" s="45"/>
      <c r="AH10" s="45"/>
      <c r="AI10" s="45"/>
      <c r="AJ10" s="45"/>
      <c r="AK10" s="2"/>
      <c r="AL10" s="45">
        <f>データ!V6</f>
        <v>225</v>
      </c>
      <c r="AM10" s="45"/>
      <c r="AN10" s="45"/>
      <c r="AO10" s="45"/>
      <c r="AP10" s="45"/>
      <c r="AQ10" s="45"/>
      <c r="AR10" s="45"/>
      <c r="AS10" s="45"/>
      <c r="AT10" s="46">
        <f>データ!W6</f>
        <v>0.05</v>
      </c>
      <c r="AU10" s="46"/>
      <c r="AV10" s="46"/>
      <c r="AW10" s="46"/>
      <c r="AX10" s="46"/>
      <c r="AY10" s="46"/>
      <c r="AZ10" s="46"/>
      <c r="BA10" s="46"/>
      <c r="BB10" s="46">
        <f>データ!X6</f>
        <v>4500</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【96.22】</v>
      </c>
      <c r="F85" s="12" t="str">
        <f>データ!AT6</f>
        <v>【232.28】</v>
      </c>
      <c r="G85" s="12" t="str">
        <f>データ!BE6</f>
        <v>【155.69】</v>
      </c>
      <c r="H85" s="12" t="str">
        <f>データ!BP6</f>
        <v>【765.05】</v>
      </c>
      <c r="I85" s="12" t="str">
        <f>データ!CA6</f>
        <v>【48.97】</v>
      </c>
      <c r="J85" s="12" t="str">
        <f>データ!CL6</f>
        <v>【328.76】</v>
      </c>
      <c r="K85" s="12" t="str">
        <f>データ!CW6</f>
        <v>【224.12】</v>
      </c>
      <c r="L85" s="12" t="str">
        <f>データ!DH6</f>
        <v>【81.92】</v>
      </c>
      <c r="M85" s="12" t="str">
        <f>データ!DS6</f>
        <v>【35.80】</v>
      </c>
      <c r="N85" s="12" t="str">
        <f>データ!ED6</f>
        <v>【-】</v>
      </c>
      <c r="O85" s="12" t="str">
        <f>データ!EO6</f>
        <v>【-】</v>
      </c>
    </row>
  </sheetData>
  <sheetProtection algorithmName="SHA-512" hashValue="mnXLzcv5T8l/CqiclUlmA/m6kRTVMyj3cl1mHrA39frSo+uQUMKAkdsoj8w0tn/tvv2grEEapPWLL1Lis2ELag==" saltValue="W9RUqsI6RAL+FhRlNQLT+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212067</v>
      </c>
      <c r="D6" s="19">
        <f t="shared" si="3"/>
        <v>46</v>
      </c>
      <c r="E6" s="19">
        <f t="shared" si="3"/>
        <v>18</v>
      </c>
      <c r="F6" s="19">
        <f t="shared" si="3"/>
        <v>1</v>
      </c>
      <c r="G6" s="19">
        <f t="shared" si="3"/>
        <v>0</v>
      </c>
      <c r="H6" s="19" t="str">
        <f t="shared" si="3"/>
        <v>岐阜県　中津川市</v>
      </c>
      <c r="I6" s="19" t="str">
        <f t="shared" si="3"/>
        <v>法適用</v>
      </c>
      <c r="J6" s="19" t="str">
        <f t="shared" si="3"/>
        <v>下水道事業</v>
      </c>
      <c r="K6" s="19" t="str">
        <f t="shared" si="3"/>
        <v>個別排水処理</v>
      </c>
      <c r="L6" s="19" t="str">
        <f t="shared" si="3"/>
        <v>L2</v>
      </c>
      <c r="M6" s="19" t="str">
        <f t="shared" si="3"/>
        <v>非設置</v>
      </c>
      <c r="N6" s="20" t="str">
        <f t="shared" si="3"/>
        <v>-</v>
      </c>
      <c r="O6" s="20">
        <f t="shared" si="3"/>
        <v>-150</v>
      </c>
      <c r="P6" s="20">
        <f t="shared" si="3"/>
        <v>0.3</v>
      </c>
      <c r="Q6" s="20">
        <f t="shared" si="3"/>
        <v>100</v>
      </c>
      <c r="R6" s="20">
        <f t="shared" si="3"/>
        <v>3740</v>
      </c>
      <c r="S6" s="20">
        <f t="shared" si="3"/>
        <v>76348</v>
      </c>
      <c r="T6" s="20">
        <f t="shared" si="3"/>
        <v>676.45</v>
      </c>
      <c r="U6" s="20">
        <f t="shared" si="3"/>
        <v>112.87</v>
      </c>
      <c r="V6" s="20">
        <f t="shared" si="3"/>
        <v>225</v>
      </c>
      <c r="W6" s="20">
        <f t="shared" si="3"/>
        <v>0.05</v>
      </c>
      <c r="X6" s="20">
        <f t="shared" si="3"/>
        <v>4500</v>
      </c>
      <c r="Y6" s="21" t="str">
        <f>IF(Y7="",NA(),Y7)</f>
        <v>-</v>
      </c>
      <c r="Z6" s="21" t="str">
        <f t="shared" ref="Z6:AH6" si="4">IF(Z7="",NA(),Z7)</f>
        <v>-</v>
      </c>
      <c r="AA6" s="21" t="str">
        <f t="shared" si="4"/>
        <v>-</v>
      </c>
      <c r="AB6" s="21">
        <f t="shared" si="4"/>
        <v>98.21</v>
      </c>
      <c r="AC6" s="21">
        <f t="shared" si="4"/>
        <v>95.82</v>
      </c>
      <c r="AD6" s="21" t="str">
        <f t="shared" si="4"/>
        <v>-</v>
      </c>
      <c r="AE6" s="21" t="str">
        <f t="shared" si="4"/>
        <v>-</v>
      </c>
      <c r="AF6" s="21" t="str">
        <f t="shared" si="4"/>
        <v>-</v>
      </c>
      <c r="AG6" s="21">
        <f t="shared" si="4"/>
        <v>96.14</v>
      </c>
      <c r="AH6" s="21">
        <f t="shared" si="4"/>
        <v>95.6</v>
      </c>
      <c r="AI6" s="20" t="str">
        <f>IF(AI7="","",IF(AI7="-","【-】","【"&amp;SUBSTITUTE(TEXT(AI7,"#,##0.00"),"-","△")&amp;"】"))</f>
        <v>【96.22】</v>
      </c>
      <c r="AJ6" s="21" t="str">
        <f>IF(AJ7="",NA(),AJ7)</f>
        <v>-</v>
      </c>
      <c r="AK6" s="21" t="str">
        <f t="shared" ref="AK6:AS6" si="5">IF(AK7="",NA(),AK7)</f>
        <v>-</v>
      </c>
      <c r="AL6" s="21" t="str">
        <f t="shared" si="5"/>
        <v>-</v>
      </c>
      <c r="AM6" s="21">
        <f t="shared" si="5"/>
        <v>709.39</v>
      </c>
      <c r="AN6" s="21">
        <f t="shared" si="5"/>
        <v>682.74</v>
      </c>
      <c r="AO6" s="21" t="str">
        <f t="shared" si="5"/>
        <v>-</v>
      </c>
      <c r="AP6" s="21" t="str">
        <f t="shared" si="5"/>
        <v>-</v>
      </c>
      <c r="AQ6" s="21" t="str">
        <f t="shared" si="5"/>
        <v>-</v>
      </c>
      <c r="AR6" s="21">
        <f t="shared" si="5"/>
        <v>237</v>
      </c>
      <c r="AS6" s="21">
        <f t="shared" si="5"/>
        <v>257.23</v>
      </c>
      <c r="AT6" s="20" t="str">
        <f>IF(AT7="","",IF(AT7="-","【-】","【"&amp;SUBSTITUTE(TEXT(AT7,"#,##0.00"),"-","△")&amp;"】"))</f>
        <v>【232.28】</v>
      </c>
      <c r="AU6" s="21" t="str">
        <f>IF(AU7="",NA(),AU7)</f>
        <v>-</v>
      </c>
      <c r="AV6" s="21" t="str">
        <f t="shared" ref="AV6:BD6" si="6">IF(AV7="",NA(),AV7)</f>
        <v>-</v>
      </c>
      <c r="AW6" s="21" t="str">
        <f t="shared" si="6"/>
        <v>-</v>
      </c>
      <c r="AX6" s="21">
        <f t="shared" si="6"/>
        <v>73.94</v>
      </c>
      <c r="AY6" s="21">
        <f t="shared" si="6"/>
        <v>70.37</v>
      </c>
      <c r="AZ6" s="21" t="str">
        <f t="shared" si="6"/>
        <v>-</v>
      </c>
      <c r="BA6" s="21" t="str">
        <f t="shared" si="6"/>
        <v>-</v>
      </c>
      <c r="BB6" s="21" t="str">
        <f t="shared" si="6"/>
        <v>-</v>
      </c>
      <c r="BC6" s="21">
        <f t="shared" si="6"/>
        <v>135.35</v>
      </c>
      <c r="BD6" s="21">
        <f t="shared" si="6"/>
        <v>150.91999999999999</v>
      </c>
      <c r="BE6" s="20" t="str">
        <f>IF(BE7="","",IF(BE7="-","【-】","【"&amp;SUBSTITUTE(TEXT(BE7,"#,##0.00"),"-","△")&amp;"】"))</f>
        <v>【155.69】</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782.91</v>
      </c>
      <c r="BO6" s="21">
        <f t="shared" si="7"/>
        <v>783.21</v>
      </c>
      <c r="BP6" s="20" t="str">
        <f>IF(BP7="","",IF(BP7="-","【-】","【"&amp;SUBSTITUTE(TEXT(BP7,"#,##0.00"),"-","△")&amp;"】"))</f>
        <v>【765.05】</v>
      </c>
      <c r="BQ6" s="21" t="str">
        <f>IF(BQ7="",NA(),BQ7)</f>
        <v>-</v>
      </c>
      <c r="BR6" s="21" t="str">
        <f t="shared" ref="BR6:BZ6" si="8">IF(BR7="",NA(),BR7)</f>
        <v>-</v>
      </c>
      <c r="BS6" s="21" t="str">
        <f t="shared" si="8"/>
        <v>-</v>
      </c>
      <c r="BT6" s="21">
        <f t="shared" si="8"/>
        <v>91.32</v>
      </c>
      <c r="BU6" s="21">
        <f t="shared" si="8"/>
        <v>100.78</v>
      </c>
      <c r="BV6" s="21" t="str">
        <f t="shared" si="8"/>
        <v>-</v>
      </c>
      <c r="BW6" s="21" t="str">
        <f t="shared" si="8"/>
        <v>-</v>
      </c>
      <c r="BX6" s="21" t="str">
        <f t="shared" si="8"/>
        <v>-</v>
      </c>
      <c r="BY6" s="21">
        <f t="shared" si="8"/>
        <v>49.38</v>
      </c>
      <c r="BZ6" s="21">
        <f t="shared" si="8"/>
        <v>48.53</v>
      </c>
      <c r="CA6" s="20" t="str">
        <f>IF(CA7="","",IF(CA7="-","【-】","【"&amp;SUBSTITUTE(TEXT(CA7,"#,##0.00"),"-","△")&amp;"】"))</f>
        <v>【48.97】</v>
      </c>
      <c r="CB6" s="21" t="str">
        <f>IF(CB7="",NA(),CB7)</f>
        <v>-</v>
      </c>
      <c r="CC6" s="21" t="str">
        <f t="shared" ref="CC6:CK6" si="9">IF(CC7="",NA(),CC7)</f>
        <v>-</v>
      </c>
      <c r="CD6" s="21" t="str">
        <f t="shared" si="9"/>
        <v>-</v>
      </c>
      <c r="CE6" s="21">
        <f t="shared" si="9"/>
        <v>201.67</v>
      </c>
      <c r="CF6" s="21">
        <f t="shared" si="9"/>
        <v>184.36</v>
      </c>
      <c r="CG6" s="21" t="str">
        <f t="shared" si="9"/>
        <v>-</v>
      </c>
      <c r="CH6" s="21" t="str">
        <f t="shared" si="9"/>
        <v>-</v>
      </c>
      <c r="CI6" s="21" t="str">
        <f t="shared" si="9"/>
        <v>-</v>
      </c>
      <c r="CJ6" s="21">
        <f t="shared" si="9"/>
        <v>316.97000000000003</v>
      </c>
      <c r="CK6" s="21">
        <f t="shared" si="9"/>
        <v>326.17</v>
      </c>
      <c r="CL6" s="20" t="str">
        <f>IF(CL7="","",IF(CL7="-","【-】","【"&amp;SUBSTITUTE(TEXT(CL7,"#,##0.00"),"-","△")&amp;"】"))</f>
        <v>【328.76】</v>
      </c>
      <c r="CM6" s="21" t="str">
        <f>IF(CM7="",NA(),CM7)</f>
        <v>-</v>
      </c>
      <c r="CN6" s="21" t="str">
        <f t="shared" ref="CN6:CV6" si="10">IF(CN7="",NA(),CN7)</f>
        <v>-</v>
      </c>
      <c r="CO6" s="21" t="str">
        <f t="shared" si="10"/>
        <v>-</v>
      </c>
      <c r="CP6" s="21">
        <f t="shared" si="10"/>
        <v>55.17</v>
      </c>
      <c r="CQ6" s="21">
        <f t="shared" si="10"/>
        <v>56.03</v>
      </c>
      <c r="CR6" s="21" t="str">
        <f t="shared" si="10"/>
        <v>-</v>
      </c>
      <c r="CS6" s="21" t="str">
        <f t="shared" si="10"/>
        <v>-</v>
      </c>
      <c r="CT6" s="21" t="str">
        <f t="shared" si="10"/>
        <v>-</v>
      </c>
      <c r="CU6" s="21">
        <f t="shared" si="10"/>
        <v>46.36</v>
      </c>
      <c r="CV6" s="21">
        <f t="shared" si="10"/>
        <v>228.91</v>
      </c>
      <c r="CW6" s="20" t="str">
        <f>IF(CW7="","",IF(CW7="-","【-】","【"&amp;SUBSTITUTE(TEXT(CW7,"#,##0.00"),"-","△")&amp;"】"))</f>
        <v>【224.12】</v>
      </c>
      <c r="CX6" s="21" t="str">
        <f>IF(CX7="",NA(),CX7)</f>
        <v>-</v>
      </c>
      <c r="CY6" s="21" t="str">
        <f t="shared" ref="CY6:DG6" si="11">IF(CY7="",NA(),CY7)</f>
        <v>-</v>
      </c>
      <c r="CZ6" s="21" t="str">
        <f t="shared" si="11"/>
        <v>-</v>
      </c>
      <c r="DA6" s="21">
        <f t="shared" si="11"/>
        <v>96.44</v>
      </c>
      <c r="DB6" s="21">
        <f t="shared" si="11"/>
        <v>96.44</v>
      </c>
      <c r="DC6" s="21" t="str">
        <f t="shared" si="11"/>
        <v>-</v>
      </c>
      <c r="DD6" s="21" t="str">
        <f t="shared" si="11"/>
        <v>-</v>
      </c>
      <c r="DE6" s="21" t="str">
        <f t="shared" si="11"/>
        <v>-</v>
      </c>
      <c r="DF6" s="21">
        <f t="shared" si="11"/>
        <v>83.08</v>
      </c>
      <c r="DG6" s="21">
        <f t="shared" si="11"/>
        <v>82.61</v>
      </c>
      <c r="DH6" s="20" t="str">
        <f>IF(DH7="","",IF(DH7="-","【-】","【"&amp;SUBSTITUTE(TEXT(DH7,"#,##0.00"),"-","△")&amp;"】"))</f>
        <v>【81.92】</v>
      </c>
      <c r="DI6" s="21" t="str">
        <f>IF(DI7="",NA(),DI7)</f>
        <v>-</v>
      </c>
      <c r="DJ6" s="21" t="str">
        <f t="shared" ref="DJ6:DR6" si="12">IF(DJ7="",NA(),DJ7)</f>
        <v>-</v>
      </c>
      <c r="DK6" s="21" t="str">
        <f t="shared" si="12"/>
        <v>-</v>
      </c>
      <c r="DL6" s="21">
        <f t="shared" si="12"/>
        <v>8.06</v>
      </c>
      <c r="DM6" s="21">
        <f t="shared" si="12"/>
        <v>16.11</v>
      </c>
      <c r="DN6" s="21" t="str">
        <f t="shared" si="12"/>
        <v>-</v>
      </c>
      <c r="DO6" s="21" t="str">
        <f t="shared" si="12"/>
        <v>-</v>
      </c>
      <c r="DP6" s="21" t="str">
        <f t="shared" si="12"/>
        <v>-</v>
      </c>
      <c r="DQ6" s="21">
        <f t="shared" si="12"/>
        <v>33.75</v>
      </c>
      <c r="DR6" s="21">
        <f t="shared" si="12"/>
        <v>36.21</v>
      </c>
      <c r="DS6" s="20" t="str">
        <f>IF(DS7="","",IF(DS7="-","【-】","【"&amp;SUBSTITUTE(TEXT(DS7,"#,##0.00"),"-","△")&amp;"】"))</f>
        <v>【35.80】</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2021</v>
      </c>
      <c r="C7" s="23">
        <v>212067</v>
      </c>
      <c r="D7" s="23">
        <v>46</v>
      </c>
      <c r="E7" s="23">
        <v>18</v>
      </c>
      <c r="F7" s="23">
        <v>1</v>
      </c>
      <c r="G7" s="23">
        <v>0</v>
      </c>
      <c r="H7" s="23" t="s">
        <v>96</v>
      </c>
      <c r="I7" s="23" t="s">
        <v>97</v>
      </c>
      <c r="J7" s="23" t="s">
        <v>98</v>
      </c>
      <c r="K7" s="23" t="s">
        <v>99</v>
      </c>
      <c r="L7" s="23" t="s">
        <v>100</v>
      </c>
      <c r="M7" s="23" t="s">
        <v>101</v>
      </c>
      <c r="N7" s="24" t="s">
        <v>102</v>
      </c>
      <c r="O7" s="24">
        <v>-150</v>
      </c>
      <c r="P7" s="24">
        <v>0.3</v>
      </c>
      <c r="Q7" s="24">
        <v>100</v>
      </c>
      <c r="R7" s="24">
        <v>3740</v>
      </c>
      <c r="S7" s="24">
        <v>76348</v>
      </c>
      <c r="T7" s="24">
        <v>676.45</v>
      </c>
      <c r="U7" s="24">
        <v>112.87</v>
      </c>
      <c r="V7" s="24">
        <v>225</v>
      </c>
      <c r="W7" s="24">
        <v>0.05</v>
      </c>
      <c r="X7" s="24">
        <v>4500</v>
      </c>
      <c r="Y7" s="24" t="s">
        <v>102</v>
      </c>
      <c r="Z7" s="24" t="s">
        <v>102</v>
      </c>
      <c r="AA7" s="24" t="s">
        <v>102</v>
      </c>
      <c r="AB7" s="24">
        <v>98.21</v>
      </c>
      <c r="AC7" s="24">
        <v>95.82</v>
      </c>
      <c r="AD7" s="24" t="s">
        <v>102</v>
      </c>
      <c r="AE7" s="24" t="s">
        <v>102</v>
      </c>
      <c r="AF7" s="24" t="s">
        <v>102</v>
      </c>
      <c r="AG7" s="24">
        <v>96.14</v>
      </c>
      <c r="AH7" s="24">
        <v>95.6</v>
      </c>
      <c r="AI7" s="24">
        <v>96.22</v>
      </c>
      <c r="AJ7" s="24" t="s">
        <v>102</v>
      </c>
      <c r="AK7" s="24" t="s">
        <v>102</v>
      </c>
      <c r="AL7" s="24" t="s">
        <v>102</v>
      </c>
      <c r="AM7" s="24">
        <v>709.39</v>
      </c>
      <c r="AN7" s="24">
        <v>682.74</v>
      </c>
      <c r="AO7" s="24" t="s">
        <v>102</v>
      </c>
      <c r="AP7" s="24" t="s">
        <v>102</v>
      </c>
      <c r="AQ7" s="24" t="s">
        <v>102</v>
      </c>
      <c r="AR7" s="24">
        <v>237</v>
      </c>
      <c r="AS7" s="24">
        <v>257.23</v>
      </c>
      <c r="AT7" s="24">
        <v>232.28</v>
      </c>
      <c r="AU7" s="24" t="s">
        <v>102</v>
      </c>
      <c r="AV7" s="24" t="s">
        <v>102</v>
      </c>
      <c r="AW7" s="24" t="s">
        <v>102</v>
      </c>
      <c r="AX7" s="24">
        <v>73.94</v>
      </c>
      <c r="AY7" s="24">
        <v>70.37</v>
      </c>
      <c r="AZ7" s="24" t="s">
        <v>102</v>
      </c>
      <c r="BA7" s="24" t="s">
        <v>102</v>
      </c>
      <c r="BB7" s="24" t="s">
        <v>102</v>
      </c>
      <c r="BC7" s="24">
        <v>135.35</v>
      </c>
      <c r="BD7" s="24">
        <v>150.91999999999999</v>
      </c>
      <c r="BE7" s="24">
        <v>155.69</v>
      </c>
      <c r="BF7" s="24" t="s">
        <v>102</v>
      </c>
      <c r="BG7" s="24" t="s">
        <v>102</v>
      </c>
      <c r="BH7" s="24" t="s">
        <v>102</v>
      </c>
      <c r="BI7" s="24">
        <v>0</v>
      </c>
      <c r="BJ7" s="24">
        <v>0</v>
      </c>
      <c r="BK7" s="24" t="s">
        <v>102</v>
      </c>
      <c r="BL7" s="24" t="s">
        <v>102</v>
      </c>
      <c r="BM7" s="24" t="s">
        <v>102</v>
      </c>
      <c r="BN7" s="24">
        <v>782.91</v>
      </c>
      <c r="BO7" s="24">
        <v>783.21</v>
      </c>
      <c r="BP7" s="24">
        <v>765.05</v>
      </c>
      <c r="BQ7" s="24" t="s">
        <v>102</v>
      </c>
      <c r="BR7" s="24" t="s">
        <v>102</v>
      </c>
      <c r="BS7" s="24" t="s">
        <v>102</v>
      </c>
      <c r="BT7" s="24">
        <v>91.32</v>
      </c>
      <c r="BU7" s="24">
        <v>100.78</v>
      </c>
      <c r="BV7" s="24" t="s">
        <v>102</v>
      </c>
      <c r="BW7" s="24" t="s">
        <v>102</v>
      </c>
      <c r="BX7" s="24" t="s">
        <v>102</v>
      </c>
      <c r="BY7" s="24">
        <v>49.38</v>
      </c>
      <c r="BZ7" s="24">
        <v>48.53</v>
      </c>
      <c r="CA7" s="24">
        <v>48.97</v>
      </c>
      <c r="CB7" s="24" t="s">
        <v>102</v>
      </c>
      <c r="CC7" s="24" t="s">
        <v>102</v>
      </c>
      <c r="CD7" s="24" t="s">
        <v>102</v>
      </c>
      <c r="CE7" s="24">
        <v>201.67</v>
      </c>
      <c r="CF7" s="24">
        <v>184.36</v>
      </c>
      <c r="CG7" s="24" t="s">
        <v>102</v>
      </c>
      <c r="CH7" s="24" t="s">
        <v>102</v>
      </c>
      <c r="CI7" s="24" t="s">
        <v>102</v>
      </c>
      <c r="CJ7" s="24">
        <v>316.97000000000003</v>
      </c>
      <c r="CK7" s="24">
        <v>326.17</v>
      </c>
      <c r="CL7" s="24">
        <v>328.76</v>
      </c>
      <c r="CM7" s="24" t="s">
        <v>102</v>
      </c>
      <c r="CN7" s="24" t="s">
        <v>102</v>
      </c>
      <c r="CO7" s="24" t="s">
        <v>102</v>
      </c>
      <c r="CP7" s="24">
        <v>55.17</v>
      </c>
      <c r="CQ7" s="24">
        <v>56.03</v>
      </c>
      <c r="CR7" s="24" t="s">
        <v>102</v>
      </c>
      <c r="CS7" s="24" t="s">
        <v>102</v>
      </c>
      <c r="CT7" s="24" t="s">
        <v>102</v>
      </c>
      <c r="CU7" s="24">
        <v>46.36</v>
      </c>
      <c r="CV7" s="24">
        <v>228.91</v>
      </c>
      <c r="CW7" s="24">
        <v>224.12</v>
      </c>
      <c r="CX7" s="24" t="s">
        <v>102</v>
      </c>
      <c r="CY7" s="24" t="s">
        <v>102</v>
      </c>
      <c r="CZ7" s="24" t="s">
        <v>102</v>
      </c>
      <c r="DA7" s="24">
        <v>96.44</v>
      </c>
      <c r="DB7" s="24">
        <v>96.44</v>
      </c>
      <c r="DC7" s="24" t="s">
        <v>102</v>
      </c>
      <c r="DD7" s="24" t="s">
        <v>102</v>
      </c>
      <c r="DE7" s="24" t="s">
        <v>102</v>
      </c>
      <c r="DF7" s="24">
        <v>83.08</v>
      </c>
      <c r="DG7" s="24">
        <v>82.61</v>
      </c>
      <c r="DH7" s="24">
        <v>81.92</v>
      </c>
      <c r="DI7" s="24" t="s">
        <v>102</v>
      </c>
      <c r="DJ7" s="24" t="s">
        <v>102</v>
      </c>
      <c r="DK7" s="24" t="s">
        <v>102</v>
      </c>
      <c r="DL7" s="24">
        <v>8.06</v>
      </c>
      <c r="DM7" s="24">
        <v>16.11</v>
      </c>
      <c r="DN7" s="24" t="s">
        <v>102</v>
      </c>
      <c r="DO7" s="24" t="s">
        <v>102</v>
      </c>
      <c r="DP7" s="24" t="s">
        <v>102</v>
      </c>
      <c r="DQ7" s="24">
        <v>33.75</v>
      </c>
      <c r="DR7" s="24">
        <v>36.21</v>
      </c>
      <c r="DS7" s="24">
        <v>35.799999999999997</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2023-01-25T12:57:34Z</cp:lastPrinted>
  <dcterms:created xsi:type="dcterms:W3CDTF">2022-12-01T01:42:49Z</dcterms:created>
  <dcterms:modified xsi:type="dcterms:W3CDTF">2023-01-26T09:38:18Z</dcterms:modified>
  <cp:category/>
</cp:coreProperties>
</file>