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15b01\水道経営課$\15 調査・統計\2_経営分析比較表\R2年度決算用\下水道事業\"/>
    </mc:Choice>
  </mc:AlternateContent>
  <workbookProtection workbookAlgorithmName="SHA-512" workbookHashValue="l/bkM39K9VxBXeC8OxzARo4foPNL0JQzwSrBjUlAw13R9T+ymiXhOJ1zuAz34Arlc6HBkKQhsfJ3vMKQtAcIwg==" workbookSaltValue="Dh6bSZx8FOdEeJsBvWrYzQ==" workbookSpinCount="100000" lockStructure="1"/>
  <bookViews>
    <workbookView xWindow="465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<sst xmlns="http://schemas.openxmlformats.org/spreadsheetml/2006/main" count="325" uniqueCount="115">
  <si>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</si>
  <si>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</si>
  <si>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</si>
  <si>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</si>
  <si>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</si>
  <si>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</si>
  <si>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</si>
  <si>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</si>
  <si>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</si>
  <si>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</si>
  <si>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</si>
  <si>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</si>
  <si>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</si>
  <si>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</si>
  <si>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</si>
  <si>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</si>
  <si>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</si>
  <si>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</si>
  <si>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</si>
  <si>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</si>
  <si>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</si>
  <si>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</si>
  <si>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</si>
  <si>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</si>
  <si>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</si>
  <si>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</si>
  <si>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</si>
  <si>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</si>
  <si>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</si>
  <si>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</si>
  <si>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</si>
  <si>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</si>
  <si>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</si>
  <si>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</si>
  <si>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</si>
  <si>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</si>
  <si>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</si>
  <si>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</si>
  <si>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</si>
  <si>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</si>
  <si>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</si>
  <si>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</si>
  <si>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</si>
  <si>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</si>
  <si>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</si>
  <si>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</si>
  <si>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</si>
  <si>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</si>
  <si>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</si>
  <si>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</si>
  <si>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</si>
  <si>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</si>
  <si>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</si>
  <si>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</si>
  <si>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</si>
  <si>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</si>
  <si>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</si>
  <si>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</si>
  <si>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</si>
  <si>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</si>
  <si>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</si>
  <si>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</si>
  <si>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</si>
  <si>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</si>
  <si>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</si>
  <si>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</si>
  <si>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</si>
  <si>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</si>
  <si>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</si>
  <si>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</si>
  <si>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</si>
  <si>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</si>
  <si>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</si>
  <si>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</si>
  <si>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</si>
  <si>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</si>
  <si>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</si>
  <si>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</si>
  <si>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</si>
  <si>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</si>
  <si>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</si>
  <si>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</si>
  <si>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</si>
  <si>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</si>
  <si>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</si>
  <si>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</si>
  <si>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</si>
  <si>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</si>
  <si>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</si>
  <si>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</si>
  <si>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</si>
  <si>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</si>
  <si>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</si>
  <si>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</si>
  <si>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</si>
  <si>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中津川市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</si>
  <si>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</si>
  <si>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</si>
  <si>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</si>
  <si>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</si>
  <si>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</si>
  <si>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</si>
  <si>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</si>
  <si>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</si>
  <si>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</si>
  <si>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</si>
  <si>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</si>
  <si>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</si>
  <si>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</si>
  <si>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</si>
  <si>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</si>
  <si>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</si>
  <si>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①有形固定資産減価償却率は、取得から経過した年数が短い資産が多いため、低い値となります。
②管渠老朽化率は、法定耐用年数を経過した管渠がないため、0％となります。管渠の更新時期はまだ到来していませんが、老朽化率の上昇に備えて、浄化槽の計画的な維持管理を図ります。
③管渠改善率は、施工した更新工事がないため0％となります。</t>
    <phoneticPr fontId="4"/>
  </si>
  <si>
    <t>　経営状況は安定していますが、一般会計からの繰入金に依存しています。適正な受益者負担を検討しつつ、将来の事業のあり方を検討する必要があります。</t>
    <phoneticPr fontId="4"/>
  </si>
  <si>
    <t xml:space="preserve">①収益的収支比率は、類似団体平均値を上回っていますが、100%を下回っています。処理区域内人口の低下など、経営環境は厳しくなることが予想されますが、経営基盤強化を図り、改善に努めます。
②累積欠損金比率は、地方公営企業法の適用初年度に計上する特別損失と、単年度で生じた欠損金により発生しました。一時的な損失を除くと主に減価償却費による赤字であり、経常経費の縮減に努めるとともに、今後の経営のあり方について検討を進めます。
③流動比率は、100％及び類似団体平均値を下回っています。料金収入の増加、経費削減により資金残高の維持に努める必要があります。
④企業債残高対事業規模比率は、一般会計からの繰入金により企業債を全額償還しているため、0％となります。企業債残高は順調に減少しています。
⑤経費回収率は、100%を下回っていますが、類似団体平均値を上回っています。
⑥汚水処理原価は、類似団体平均値を下回っています。引き続き合併処理浄化槽の維持管理に係る経費削減に努めていきます。
⑦施設利用率は、類似団体平均値を上回っています。
⑧水洗化率は、類似団体平均値を上回っていますが、水洗便所設置済人口の減少を処理区域内人口の減少が上回ることで増加してきています。人口減少が進んでおり、今後も水洗化率は微増することが予想されます。
</t>
    <rPh sb="14" eb="17">
      <t>ヘイキンチ</t>
    </rPh>
    <rPh sb="18" eb="20">
      <t>ウワマワ</t>
    </rPh>
    <rPh sb="66" eb="68">
      <t>ヨソウ</t>
    </rPh>
    <rPh sb="94" eb="96">
      <t>ルイセキ</t>
    </rPh>
    <rPh sb="96" eb="98">
      <t>ケッソン</t>
    </rPh>
    <rPh sb="98" eb="99">
      <t>キン</t>
    </rPh>
    <rPh sb="99" eb="101">
      <t>ヒリツ</t>
    </rPh>
    <rPh sb="136" eb="137">
      <t>キン</t>
    </rPh>
    <rPh sb="140" eb="142">
      <t>ハッセイ</t>
    </rPh>
    <rPh sb="154" eb="155">
      <t>ノゾ</t>
    </rPh>
    <rPh sb="157" eb="158">
      <t>オモ</t>
    </rPh>
    <rPh sb="159" eb="164">
      <t>ゲンカショウキャクヒ</t>
    </rPh>
    <rPh sb="167" eb="169">
      <t>アカジ</t>
    </rPh>
    <rPh sb="212" eb="214">
      <t>リュウドウ</t>
    </rPh>
    <rPh sb="214" eb="216">
      <t>ヒリツ</t>
    </rPh>
    <rPh sb="222" eb="223">
      <t>オヨ</t>
    </rPh>
    <rPh sb="371" eb="374">
      <t>ヘイキンチ</t>
    </rPh>
    <rPh sb="375" eb="377">
      <t>ウワマワ</t>
    </rPh>
    <rPh sb="401" eb="402">
      <t>シタ</t>
    </rPh>
    <rPh sb="458" eb="459">
      <t>ウエ</t>
    </rPh>
    <rPh sb="501" eb="503">
      <t>ゲンショウ</t>
    </rPh>
    <rPh sb="515" eb="517">
      <t>ウワマワ</t>
    </rPh>
    <rPh sb="542" eb="544">
      <t>コンゴ</t>
    </rPh>
    <rPh sb="557" eb="559">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</si>
</sst>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4E-416E-AAFA-5A21EA558A5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64E-416E-AAFA-5A21EA558A5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55.17</c:v>
                </c:pt>
              </c:numCache>
            </c:numRef>
          </c:val>
          <c:extLst>
            <c:ext xmlns:c16="http://schemas.microsoft.com/office/drawing/2014/chart" uri="{C3380CC4-5D6E-409C-BE32-E72D297353CC}">
              <c16:uniqueId val="{00000000-2FDC-47B6-B381-9ACC4E4DDA0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46.36</c:v>
                </c:pt>
              </c:numCache>
            </c:numRef>
          </c:val>
          <c:smooth val="0"/>
          <c:extLst>
            <c:ext xmlns:c16="http://schemas.microsoft.com/office/drawing/2014/chart" uri="{C3380CC4-5D6E-409C-BE32-E72D297353CC}">
              <c16:uniqueId val="{00000001-2FDC-47B6-B381-9ACC4E4DDA0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96.44</c:v>
                </c:pt>
              </c:numCache>
            </c:numRef>
          </c:val>
          <c:extLst>
            <c:ext xmlns:c16="http://schemas.microsoft.com/office/drawing/2014/chart" uri="{C3380CC4-5D6E-409C-BE32-E72D297353CC}">
              <c16:uniqueId val="{00000000-69E8-4B43-99BE-159DB9C0785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83.08</c:v>
                </c:pt>
              </c:numCache>
            </c:numRef>
          </c:val>
          <c:smooth val="0"/>
          <c:extLst>
            <c:ext xmlns:c16="http://schemas.microsoft.com/office/drawing/2014/chart" uri="{C3380CC4-5D6E-409C-BE32-E72D297353CC}">
              <c16:uniqueId val="{00000001-69E8-4B43-99BE-159DB9C0785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98.21</c:v>
                </c:pt>
              </c:numCache>
            </c:numRef>
          </c:val>
          <c:extLst>
            <c:ext xmlns:c16="http://schemas.microsoft.com/office/drawing/2014/chart" uri="{C3380CC4-5D6E-409C-BE32-E72D297353CC}">
              <c16:uniqueId val="{00000000-BEE6-413A-8BAD-4901F5FE9E8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96.14</c:v>
                </c:pt>
              </c:numCache>
            </c:numRef>
          </c:val>
          <c:smooth val="0"/>
          <c:extLst>
            <c:ext xmlns:c16="http://schemas.microsoft.com/office/drawing/2014/chart" uri="{C3380CC4-5D6E-409C-BE32-E72D297353CC}">
              <c16:uniqueId val="{00000001-BEE6-413A-8BAD-4901F5FE9E8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8.06</c:v>
                </c:pt>
              </c:numCache>
            </c:numRef>
          </c:val>
          <c:extLst>
            <c:ext xmlns:c16="http://schemas.microsoft.com/office/drawing/2014/chart" uri="{C3380CC4-5D6E-409C-BE32-E72D297353CC}">
              <c16:uniqueId val="{00000000-8110-4EBD-ABC7-0567E9FFCA5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33.75</c:v>
                </c:pt>
              </c:numCache>
            </c:numRef>
          </c:val>
          <c:smooth val="0"/>
          <c:extLst>
            <c:ext xmlns:c16="http://schemas.microsoft.com/office/drawing/2014/chart" uri="{C3380CC4-5D6E-409C-BE32-E72D297353CC}">
              <c16:uniqueId val="{00000001-8110-4EBD-ABC7-0567E9FFCA5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4A-458E-9CFD-8DE80630DBF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64A-458E-9CFD-8DE80630DBF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709.39</c:v>
                </c:pt>
              </c:numCache>
            </c:numRef>
          </c:val>
          <c:extLst>
            <c:ext xmlns:c16="http://schemas.microsoft.com/office/drawing/2014/chart" uri="{C3380CC4-5D6E-409C-BE32-E72D297353CC}">
              <c16:uniqueId val="{00000000-6174-46E3-895A-C228556201C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237</c:v>
                </c:pt>
              </c:numCache>
            </c:numRef>
          </c:val>
          <c:smooth val="0"/>
          <c:extLst>
            <c:ext xmlns:c16="http://schemas.microsoft.com/office/drawing/2014/chart" uri="{C3380CC4-5D6E-409C-BE32-E72D297353CC}">
              <c16:uniqueId val="{00000001-6174-46E3-895A-C228556201C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73.94</c:v>
                </c:pt>
              </c:numCache>
            </c:numRef>
          </c:val>
          <c:extLst>
            <c:ext xmlns:c16="http://schemas.microsoft.com/office/drawing/2014/chart" uri="{C3380CC4-5D6E-409C-BE32-E72D297353CC}">
              <c16:uniqueId val="{00000000-A280-45B2-8074-D9092D492E3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135.35</c:v>
                </c:pt>
              </c:numCache>
            </c:numRef>
          </c:val>
          <c:smooth val="0"/>
          <c:extLst>
            <c:ext xmlns:c16="http://schemas.microsoft.com/office/drawing/2014/chart" uri="{C3380CC4-5D6E-409C-BE32-E72D297353CC}">
              <c16:uniqueId val="{00000001-A280-45B2-8074-D9092D492E3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8D0-4066-A76E-B573B2BF98E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782.91</c:v>
                </c:pt>
              </c:numCache>
            </c:numRef>
          </c:val>
          <c:smooth val="0"/>
          <c:extLst>
            <c:ext xmlns:c16="http://schemas.microsoft.com/office/drawing/2014/chart" uri="{C3380CC4-5D6E-409C-BE32-E72D297353CC}">
              <c16:uniqueId val="{00000001-F8D0-4066-A76E-B573B2BF98E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91.32</c:v>
                </c:pt>
              </c:numCache>
            </c:numRef>
          </c:val>
          <c:extLst>
            <c:ext xmlns:c16="http://schemas.microsoft.com/office/drawing/2014/chart" uri="{C3380CC4-5D6E-409C-BE32-E72D297353CC}">
              <c16:uniqueId val="{00000000-66E7-4597-97E7-45074C5B78F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49.38</c:v>
                </c:pt>
              </c:numCache>
            </c:numRef>
          </c:val>
          <c:smooth val="0"/>
          <c:extLst>
            <c:ext xmlns:c16="http://schemas.microsoft.com/office/drawing/2014/chart" uri="{C3380CC4-5D6E-409C-BE32-E72D297353CC}">
              <c16:uniqueId val="{00000001-66E7-4597-97E7-45074C5B78F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201.67</c:v>
                </c:pt>
              </c:numCache>
            </c:numRef>
          </c:val>
          <c:extLst>
            <c:ext xmlns:c16="http://schemas.microsoft.com/office/drawing/2014/chart" uri="{C3380CC4-5D6E-409C-BE32-E72D297353CC}">
              <c16:uniqueId val="{00000000-3ABF-478B-B56D-ACCEAE92396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316.97000000000003</c:v>
                </c:pt>
              </c:numCache>
            </c:numRef>
          </c:val>
          <c:smooth val="0"/>
          <c:extLst>
            <c:ext xmlns:c16="http://schemas.microsoft.com/office/drawing/2014/chart" uri="{C3380CC4-5D6E-409C-BE32-E72D297353CC}">
              <c16:uniqueId val="{00000001-3ABF-478B-B56D-ACCEAE92396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【214.44】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岐阜県　中津川市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個別排水処理</v>
      </c>
      <c r="Q8" s="78"/>
      <c r="R8" s="78"/>
      <c r="S8" s="78"/>
      <c r="T8" s="78"/>
      <c r="U8" s="78"/>
      <c r="V8" s="78"/>
      <c r="W8" s="78" t="str">
        <f>データ!L6</f>
        <v>L2</v>
      </c>
      <c r="X8" s="78"/>
      <c r="Y8" s="78"/>
      <c r="Z8" s="78"/>
      <c r="AA8" s="78"/>
      <c r="AB8" s="78"/>
      <c r="AC8" s="78"/>
      <c r="AD8" s="79" t="str">
        <f>データ!$M$6</f>
        <v>非設置</v>
      </c>
      <c r="AE8" s="79"/>
      <c r="AF8" s="79"/>
      <c r="AG8" s="79"/>
      <c r="AH8" s="79"/>
      <c r="AI8" s="79"/>
      <c r="AJ8" s="79"/>
      <c r="AK8" s="3"/>
      <c r="AL8" s="75">
        <f>データ!S6</f>
        <v>77320</v>
      </c>
      <c r="AM8" s="75"/>
      <c r="AN8" s="75"/>
      <c r="AO8" s="75"/>
      <c r="AP8" s="75"/>
      <c r="AQ8" s="75"/>
      <c r="AR8" s="75"/>
      <c r="AS8" s="75"/>
      <c r="AT8" s="74">
        <f>データ!T6</f>
        <v>676.45</v>
      </c>
      <c r="AU8" s="74"/>
      <c r="AV8" s="74"/>
      <c r="AW8" s="74"/>
      <c r="AX8" s="74"/>
      <c r="AY8" s="74"/>
      <c r="AZ8" s="74"/>
      <c r="BA8" s="74"/>
      <c r="BB8" s="74">
        <f>データ!U6</f>
        <v>114.3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-146.71</v>
      </c>
      <c r="J10" s="74"/>
      <c r="K10" s="74"/>
      <c r="L10" s="74"/>
      <c r="M10" s="74"/>
      <c r="N10" s="74"/>
      <c r="O10" s="74"/>
      <c r="P10" s="74">
        <f>データ!P6</f>
        <v>0.28999999999999998</v>
      </c>
      <c r="Q10" s="74"/>
      <c r="R10" s="74"/>
      <c r="S10" s="74"/>
      <c r="T10" s="74"/>
      <c r="U10" s="74"/>
      <c r="V10" s="74"/>
      <c r="W10" s="74">
        <f>データ!Q6</f>
        <v>100</v>
      </c>
      <c r="X10" s="74"/>
      <c r="Y10" s="74"/>
      <c r="Z10" s="74"/>
      <c r="AA10" s="74"/>
      <c r="AB10" s="74"/>
      <c r="AC10" s="74"/>
      <c r="AD10" s="75">
        <f>データ!R6</f>
        <v>3740</v>
      </c>
      <c r="AE10" s="75"/>
      <c r="AF10" s="75"/>
      <c r="AG10" s="75"/>
      <c r="AH10" s="75"/>
      <c r="AI10" s="75"/>
      <c r="AJ10" s="75"/>
      <c r="AK10" s="2"/>
      <c r="AL10" s="75">
        <f>データ!V6</f>
        <v>225</v>
      </c>
      <c r="AM10" s="75"/>
      <c r="AN10" s="75"/>
      <c r="AO10" s="75"/>
      <c r="AP10" s="75"/>
      <c r="AQ10" s="75"/>
      <c r="AR10" s="75"/>
      <c r="AS10" s="75"/>
      <c r="AT10" s="74">
        <f>データ!W6</f>
        <v>0.05</v>
      </c>
      <c r="AU10" s="74"/>
      <c r="AV10" s="74"/>
      <c r="AW10" s="74"/>
      <c r="AX10" s="74"/>
      <c r="AY10" s="74"/>
      <c r="AZ10" s="74"/>
      <c r="BA10" s="74"/>
      <c r="BB10" s="74">
        <f>データ!X6</f>
        <v>4500</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112</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【97.34】</v>
      </c>
      <c r="F85" s="26" t="str">
        <f>データ!AT6</f>
        <v>【214.44】</v>
      </c>
      <c r="G85" s="26" t="str">
        <f>データ!BE6</f>
        <v>【140.89】</v>
      </c>
      <c r="H85" s="26" t="str">
        <f>データ!BP6</f>
        <v>【780.89】</v>
      </c>
      <c r="I85" s="26" t="str">
        <f>データ!CA6</f>
        <v>【48.58】</v>
      </c>
      <c r="J85" s="26" t="str">
        <f>データ!CL6</f>
        <v>【328.08】</v>
      </c>
      <c r="K85" s="26" t="str">
        <f>データ!CW6</f>
        <v>【46.74】</v>
      </c>
      <c r="L85" s="26" t="str">
        <f>データ!DH6</f>
        <v>【81.12】</v>
      </c>
      <c r="M85" s="26" t="str">
        <f>データ!DS6</f>
        <v>【33.20】</v>
      </c>
      <c r="N85" s="26" t="str">
        <f>データ!ED6</f>
        <v>【-】</v>
      </c>
      <c r="O85" s="26" t="str">
        <f>データ!EO6</f>
        <v>【-】</v>
      </c>
    </row>
  </sheetData>
  <sheetProtection algorithmName="SHA-512" hashValue="GrbNThWD3bgbmkC5m5jETMtpVlzUBLsRzoEZ9XPUB1nLivnMAnKdCGXJ/Y+HQJxyelMWiJoqyJw00jhBHY91vQ==" saltValue="Yl6dFuJ8FHQQZljpmQF5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54</v>
      </c>
      <c r="B4" s="30"/>
      <c r="C4" s="30"/>
      <c r="D4" s="30"/>
      <c r="E4" s="30"/>
      <c r="F4" s="30"/>
      <c r="G4" s="30"/>
      <c r="H4" s="86"/>
      <c r="I4" s="87"/>
      <c r="J4" s="87"/>
      <c r="K4" s="87"/>
      <c r="L4" s="87"/>
      <c r="M4" s="87"/>
      <c r="N4" s="87"/>
      <c r="O4" s="87"/>
      <c r="P4" s="87"/>
      <c r="Q4" s="87"/>
      <c r="R4" s="87"/>
      <c r="S4" s="87"/>
      <c r="T4" s="87"/>
      <c r="U4" s="87"/>
      <c r="V4" s="87"/>
      <c r="W4" s="87"/>
      <c r="X4" s="88"/>
      <c r="Y4" s="82" t="s">
        <v>55</v>
      </c>
      <c r="Z4" s="82"/>
      <c r="AA4" s="82"/>
      <c r="AB4" s="82"/>
      <c r="AC4" s="82"/>
      <c r="AD4" s="82"/>
      <c r="AE4" s="82"/>
      <c r="AF4" s="82"/>
      <c r="AG4" s="82"/>
      <c r="AH4" s="82"/>
      <c r="AI4" s="82"/>
      <c r="AJ4" s="82" t="s">
        <v>56</v>
      </c>
      <c r="AK4" s="82"/>
      <c r="AL4" s="82"/>
      <c r="AM4" s="82"/>
      <c r="AN4" s="82"/>
      <c r="AO4" s="82"/>
      <c r="AP4" s="82"/>
      <c r="AQ4" s="82"/>
      <c r="AR4" s="82"/>
      <c r="AS4" s="82"/>
      <c r="AT4" s="82"/>
      <c r="AU4" s="82" t="s">
        <v>57</v>
      </c>
      <c r="AV4" s="82"/>
      <c r="AW4" s="82"/>
      <c r="AX4" s="82"/>
      <c r="AY4" s="82"/>
      <c r="AZ4" s="82"/>
      <c r="BA4" s="82"/>
      <c r="BB4" s="82"/>
      <c r="BC4" s="82"/>
      <c r="BD4" s="82"/>
      <c r="BE4" s="82"/>
      <c r="BF4" s="82" t="s">
        <v>58</v>
      </c>
      <c r="BG4" s="82"/>
      <c r="BH4" s="82"/>
      <c r="BI4" s="82"/>
      <c r="BJ4" s="82"/>
      <c r="BK4" s="82"/>
      <c r="BL4" s="82"/>
      <c r="BM4" s="82"/>
      <c r="BN4" s="82"/>
      <c r="BO4" s="82"/>
      <c r="BP4" s="82"/>
      <c r="BQ4" s="82" t="s">
        <v>59</v>
      </c>
      <c r="BR4" s="82"/>
      <c r="BS4" s="82"/>
      <c r="BT4" s="82"/>
      <c r="BU4" s="82"/>
      <c r="BV4" s="82"/>
      <c r="BW4" s="82"/>
      <c r="BX4" s="82"/>
      <c r="BY4" s="82"/>
      <c r="BZ4" s="82"/>
      <c r="CA4" s="82"/>
      <c r="CB4" s="82" t="s">
        <v>60</v>
      </c>
      <c r="CC4" s="82"/>
      <c r="CD4" s="82"/>
      <c r="CE4" s="82"/>
      <c r="CF4" s="82"/>
      <c r="CG4" s="82"/>
      <c r="CH4" s="82"/>
      <c r="CI4" s="82"/>
      <c r="CJ4" s="82"/>
      <c r="CK4" s="82"/>
      <c r="CL4" s="82"/>
      <c r="CM4" s="82" t="s">
        <v>61</v>
      </c>
      <c r="CN4" s="82"/>
      <c r="CO4" s="82"/>
      <c r="CP4" s="82"/>
      <c r="CQ4" s="82"/>
      <c r="CR4" s="82"/>
      <c r="CS4" s="82"/>
      <c r="CT4" s="82"/>
      <c r="CU4" s="82"/>
      <c r="CV4" s="82"/>
      <c r="CW4" s="82"/>
      <c r="CX4" s="82" t="s">
        <v>62</v>
      </c>
      <c r="CY4" s="82"/>
      <c r="CZ4" s="82"/>
      <c r="DA4" s="82"/>
      <c r="DB4" s="82"/>
      <c r="DC4" s="82"/>
      <c r="DD4" s="82"/>
      <c r="DE4" s="82"/>
      <c r="DF4" s="82"/>
      <c r="DG4" s="82"/>
      <c r="DH4" s="82"/>
      <c r="DI4" s="82" t="s">
        <v>63</v>
      </c>
      <c r="DJ4" s="82"/>
      <c r="DK4" s="82"/>
      <c r="DL4" s="82"/>
      <c r="DM4" s="82"/>
      <c r="DN4" s="82"/>
      <c r="DO4" s="82"/>
      <c r="DP4" s="82"/>
      <c r="DQ4" s="82"/>
      <c r="DR4" s="82"/>
      <c r="DS4" s="82"/>
      <c r="DT4" s="82" t="s">
        <v>64</v>
      </c>
      <c r="DU4" s="82"/>
      <c r="DV4" s="82"/>
      <c r="DW4" s="82"/>
      <c r="DX4" s="82"/>
      <c r="DY4" s="82"/>
      <c r="DZ4" s="82"/>
      <c r="EA4" s="82"/>
      <c r="EB4" s="82"/>
      <c r="EC4" s="82"/>
      <c r="ED4" s="82"/>
      <c r="EE4" s="82" t="s">
        <v>65</v>
      </c>
      <c r="EF4" s="82"/>
      <c r="EG4" s="82"/>
      <c r="EH4" s="82"/>
      <c r="EI4" s="82"/>
      <c r="EJ4" s="82"/>
      <c r="EK4" s="82"/>
      <c r="EL4" s="82"/>
      <c r="EM4" s="82"/>
      <c r="EN4" s="82"/>
      <c r="EO4" s="82"/>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212067</v>
      </c>
      <c r="D6" s="33">
        <f t="shared" si="3"/>
        <v>46</v>
      </c>
      <c r="E6" s="33">
        <f t="shared" si="3"/>
        <v>18</v>
      </c>
      <c r="F6" s="33">
        <f t="shared" si="3"/>
        <v>1</v>
      </c>
      <c r="G6" s="33">
        <f t="shared" si="3"/>
        <v>0</v>
      </c>
      <c r="H6" s="33" t="str">
        <f t="shared" si="3"/>
        <v>岐阜県　中津川市</v>
      </c>
      <c r="I6" s="33" t="str">
        <f t="shared" si="3"/>
        <v>法適用</v>
      </c>
      <c r="J6" s="33" t="str">
        <f t="shared" si="3"/>
        <v>下水道事業</v>
      </c>
      <c r="K6" s="33" t="str">
        <f t="shared" si="3"/>
        <v>個別排水処理</v>
      </c>
      <c r="L6" s="33" t="str">
        <f t="shared" si="3"/>
        <v>L2</v>
      </c>
      <c r="M6" s="33" t="str">
        <f t="shared" si="3"/>
        <v>非設置</v>
      </c>
      <c r="N6" s="34" t="str">
        <f t="shared" si="3"/>
        <v>-</v>
      </c>
      <c r="O6" s="34">
        <f t="shared" si="3"/>
        <v>-146.71</v>
      </c>
      <c r="P6" s="34">
        <f t="shared" si="3"/>
        <v>0.28999999999999998</v>
      </c>
      <c r="Q6" s="34">
        <f t="shared" si="3"/>
        <v>100</v>
      </c>
      <c r="R6" s="34">
        <f t="shared" si="3"/>
        <v>3740</v>
      </c>
      <c r="S6" s="34">
        <f t="shared" si="3"/>
        <v>77320</v>
      </c>
      <c r="T6" s="34">
        <f t="shared" si="3"/>
        <v>676.45</v>
      </c>
      <c r="U6" s="34">
        <f t="shared" si="3"/>
        <v>114.3</v>
      </c>
      <c r="V6" s="34">
        <f t="shared" si="3"/>
        <v>225</v>
      </c>
      <c r="W6" s="34">
        <f t="shared" si="3"/>
        <v>0.05</v>
      </c>
      <c r="X6" s="34">
        <f t="shared" si="3"/>
        <v>4500</v>
      </c>
      <c r="Y6" s="35" t="str">
        <f>IF(Y7="",NA(),Y7)</f>
        <v>-</v>
      </c>
      <c r="Z6" s="35" t="str">
        <f t="shared" ref="Z6:AH6" si="4">IF(Z7="",NA(),Z7)</f>
        <v>-</v>
      </c>
      <c r="AA6" s="35" t="str">
        <f t="shared" si="4"/>
        <v>-</v>
      </c>
      <c r="AB6" s="35" t="str">
        <f t="shared" si="4"/>
        <v>-</v>
      </c>
      <c r="AC6" s="35">
        <f t="shared" si="4"/>
        <v>98.21</v>
      </c>
      <c r="AD6" s="35" t="str">
        <f t="shared" si="4"/>
        <v>-</v>
      </c>
      <c r="AE6" s="35" t="str">
        <f t="shared" si="4"/>
        <v>-</v>
      </c>
      <c r="AF6" s="35" t="str">
        <f t="shared" si="4"/>
        <v>-</v>
      </c>
      <c r="AG6" s="35" t="str">
        <f t="shared" si="4"/>
        <v>-</v>
      </c>
      <c r="AH6" s="35">
        <f t="shared" si="4"/>
        <v>96.14</v>
      </c>
      <c r="AI6" s="34" t="str">
        <f>IF(AI7="","",IF(AI7="-","【-】","【"&amp;SUBSTITUTE(TEXT(AI7,"#,##0.00"),"-","△")&amp;"】"))</f>
        <v>【97.34】</v>
      </c>
      <c r="AJ6" s="35" t="str">
        <f>IF(AJ7="",NA(),AJ7)</f>
        <v>-</v>
      </c>
      <c r="AK6" s="35" t="str">
        <f t="shared" ref="AK6:AS6" si="5">IF(AK7="",NA(),AK7)</f>
        <v>-</v>
      </c>
      <c r="AL6" s="35" t="str">
        <f t="shared" si="5"/>
        <v>-</v>
      </c>
      <c r="AM6" s="35" t="str">
        <f t="shared" si="5"/>
        <v>-</v>
      </c>
      <c r="AN6" s="35">
        <f t="shared" si="5"/>
        <v>709.39</v>
      </c>
      <c r="AO6" s="35" t="str">
        <f t="shared" si="5"/>
        <v>-</v>
      </c>
      <c r="AP6" s="35" t="str">
        <f t="shared" si="5"/>
        <v>-</v>
      </c>
      <c r="AQ6" s="35" t="str">
        <f t="shared" si="5"/>
        <v>-</v>
      </c>
      <c r="AR6" s="35" t="str">
        <f t="shared" si="5"/>
        <v>-</v>
      </c>
      <c r="AS6" s="35">
        <f t="shared" si="5"/>
        <v>237</v>
      </c>
      <c r="AT6" s="34" t="str">
        <f>IF(AT7="","",IF(AT7="-","【-】","【"&amp;SUBSTITUTE(TEXT(AT7,"#,##0.00"),"-","△")&amp;"】"))</f>
        <v>【214.44】</v>
      </c>
      <c r="AU6" s="35" t="str">
        <f>IF(AU7="",NA(),AU7)</f>
        <v>-</v>
      </c>
      <c r="AV6" s="35" t="str">
        <f t="shared" ref="AV6:BD6" si="6">IF(AV7="",NA(),AV7)</f>
        <v>-</v>
      </c>
      <c r="AW6" s="35" t="str">
        <f t="shared" si="6"/>
        <v>-</v>
      </c>
      <c r="AX6" s="35" t="str">
        <f t="shared" si="6"/>
        <v>-</v>
      </c>
      <c r="AY6" s="35">
        <f t="shared" si="6"/>
        <v>73.94</v>
      </c>
      <c r="AZ6" s="35" t="str">
        <f t="shared" si="6"/>
        <v>-</v>
      </c>
      <c r="BA6" s="35" t="str">
        <f t="shared" si="6"/>
        <v>-</v>
      </c>
      <c r="BB6" s="35" t="str">
        <f t="shared" si="6"/>
        <v>-</v>
      </c>
      <c r="BC6" s="35" t="str">
        <f t="shared" si="6"/>
        <v>-</v>
      </c>
      <c r="BD6" s="35">
        <f t="shared" si="6"/>
        <v>135.35</v>
      </c>
      <c r="BE6" s="34" t="str">
        <f>IF(BE7="","",IF(BE7="-","【-】","【"&amp;SUBSTITUTE(TEXT(BE7,"#,##0.00"),"-","△")&amp;"】"))</f>
        <v>【140.89】</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782.91</v>
      </c>
      <c r="BP6" s="34" t="str">
        <f>IF(BP7="","",IF(BP7="-","【-】","【"&amp;SUBSTITUTE(TEXT(BP7,"#,##0.00"),"-","△")&amp;"】"))</f>
        <v>【780.89】</v>
      </c>
      <c r="BQ6" s="35" t="str">
        <f>IF(BQ7="",NA(),BQ7)</f>
        <v>-</v>
      </c>
      <c r="BR6" s="35" t="str">
        <f t="shared" ref="BR6:BZ6" si="8">IF(BR7="",NA(),BR7)</f>
        <v>-</v>
      </c>
      <c r="BS6" s="35" t="str">
        <f t="shared" si="8"/>
        <v>-</v>
      </c>
      <c r="BT6" s="35" t="str">
        <f t="shared" si="8"/>
        <v>-</v>
      </c>
      <c r="BU6" s="35">
        <f t="shared" si="8"/>
        <v>91.32</v>
      </c>
      <c r="BV6" s="35" t="str">
        <f t="shared" si="8"/>
        <v>-</v>
      </c>
      <c r="BW6" s="35" t="str">
        <f t="shared" si="8"/>
        <v>-</v>
      </c>
      <c r="BX6" s="35" t="str">
        <f t="shared" si="8"/>
        <v>-</v>
      </c>
      <c r="BY6" s="35" t="str">
        <f t="shared" si="8"/>
        <v>-</v>
      </c>
      <c r="BZ6" s="35">
        <f t="shared" si="8"/>
        <v>49.38</v>
      </c>
      <c r="CA6" s="34" t="str">
        <f>IF(CA7="","",IF(CA7="-","【-】","【"&amp;SUBSTITUTE(TEXT(CA7,"#,##0.00"),"-","△")&amp;"】"))</f>
        <v>【48.58】</v>
      </c>
      <c r="CB6" s="35" t="str">
        <f>IF(CB7="",NA(),CB7)</f>
        <v>-</v>
      </c>
      <c r="CC6" s="35" t="str">
        <f t="shared" ref="CC6:CK6" si="9">IF(CC7="",NA(),CC7)</f>
        <v>-</v>
      </c>
      <c r="CD6" s="35" t="str">
        <f t="shared" si="9"/>
        <v>-</v>
      </c>
      <c r="CE6" s="35" t="str">
        <f t="shared" si="9"/>
        <v>-</v>
      </c>
      <c r="CF6" s="35">
        <f t="shared" si="9"/>
        <v>201.67</v>
      </c>
      <c r="CG6" s="35" t="str">
        <f t="shared" si="9"/>
        <v>-</v>
      </c>
      <c r="CH6" s="35" t="str">
        <f t="shared" si="9"/>
        <v>-</v>
      </c>
      <c r="CI6" s="35" t="str">
        <f t="shared" si="9"/>
        <v>-</v>
      </c>
      <c r="CJ6" s="35" t="str">
        <f t="shared" si="9"/>
        <v>-</v>
      </c>
      <c r="CK6" s="35">
        <f t="shared" si="9"/>
        <v>316.97000000000003</v>
      </c>
      <c r="CL6" s="34" t="str">
        <f>IF(CL7="","",IF(CL7="-","【-】","【"&amp;SUBSTITUTE(TEXT(CL7,"#,##0.00"),"-","△")&amp;"】"))</f>
        <v>【328.08】</v>
      </c>
      <c r="CM6" s="35" t="str">
        <f>IF(CM7="",NA(),CM7)</f>
        <v>-</v>
      </c>
      <c r="CN6" s="35" t="str">
        <f t="shared" ref="CN6:CV6" si="10">IF(CN7="",NA(),CN7)</f>
        <v>-</v>
      </c>
      <c r="CO6" s="35" t="str">
        <f t="shared" si="10"/>
        <v>-</v>
      </c>
      <c r="CP6" s="35" t="str">
        <f t="shared" si="10"/>
        <v>-</v>
      </c>
      <c r="CQ6" s="35">
        <f t="shared" si="10"/>
        <v>55.17</v>
      </c>
      <c r="CR6" s="35" t="str">
        <f t="shared" si="10"/>
        <v>-</v>
      </c>
      <c r="CS6" s="35" t="str">
        <f t="shared" si="10"/>
        <v>-</v>
      </c>
      <c r="CT6" s="35" t="str">
        <f t="shared" si="10"/>
        <v>-</v>
      </c>
      <c r="CU6" s="35" t="str">
        <f t="shared" si="10"/>
        <v>-</v>
      </c>
      <c r="CV6" s="35">
        <f t="shared" si="10"/>
        <v>46.36</v>
      </c>
      <c r="CW6" s="34" t="str">
        <f>IF(CW7="","",IF(CW7="-","【-】","【"&amp;SUBSTITUTE(TEXT(CW7,"#,##0.00"),"-","△")&amp;"】"))</f>
        <v>【46.74】</v>
      </c>
      <c r="CX6" s="35" t="str">
        <f>IF(CX7="",NA(),CX7)</f>
        <v>-</v>
      </c>
      <c r="CY6" s="35" t="str">
        <f t="shared" ref="CY6:DG6" si="11">IF(CY7="",NA(),CY7)</f>
        <v>-</v>
      </c>
      <c r="CZ6" s="35" t="str">
        <f t="shared" si="11"/>
        <v>-</v>
      </c>
      <c r="DA6" s="35" t="str">
        <f t="shared" si="11"/>
        <v>-</v>
      </c>
      <c r="DB6" s="35">
        <f t="shared" si="11"/>
        <v>96.44</v>
      </c>
      <c r="DC6" s="35" t="str">
        <f t="shared" si="11"/>
        <v>-</v>
      </c>
      <c r="DD6" s="35" t="str">
        <f t="shared" si="11"/>
        <v>-</v>
      </c>
      <c r="DE6" s="35" t="str">
        <f t="shared" si="11"/>
        <v>-</v>
      </c>
      <c r="DF6" s="35" t="str">
        <f t="shared" si="11"/>
        <v>-</v>
      </c>
      <c r="DG6" s="35">
        <f t="shared" si="11"/>
        <v>83.08</v>
      </c>
      <c r="DH6" s="34" t="str">
        <f>IF(DH7="","",IF(DH7="-","【-】","【"&amp;SUBSTITUTE(TEXT(DH7,"#,##0.00"),"-","△")&amp;"】"))</f>
        <v>【81.12】</v>
      </c>
      <c r="DI6" s="35" t="str">
        <f>IF(DI7="",NA(),DI7)</f>
        <v>-</v>
      </c>
      <c r="DJ6" s="35" t="str">
        <f t="shared" ref="DJ6:DR6" si="12">IF(DJ7="",NA(),DJ7)</f>
        <v>-</v>
      </c>
      <c r="DK6" s="35" t="str">
        <f t="shared" si="12"/>
        <v>-</v>
      </c>
      <c r="DL6" s="35" t="str">
        <f t="shared" si="12"/>
        <v>-</v>
      </c>
      <c r="DM6" s="35">
        <f t="shared" si="12"/>
        <v>8.06</v>
      </c>
      <c r="DN6" s="35" t="str">
        <f t="shared" si="12"/>
        <v>-</v>
      </c>
      <c r="DO6" s="35" t="str">
        <f t="shared" si="12"/>
        <v>-</v>
      </c>
      <c r="DP6" s="35" t="str">
        <f t="shared" si="12"/>
        <v>-</v>
      </c>
      <c r="DQ6" s="35" t="str">
        <f t="shared" si="12"/>
        <v>-</v>
      </c>
      <c r="DR6" s="35">
        <f t="shared" si="12"/>
        <v>33.75</v>
      </c>
      <c r="DS6" s="34" t="str">
        <f>IF(DS7="","",IF(DS7="-","【-】","【"&amp;SUBSTITUTE(TEXT(DS7,"#,##0.00"),"-","△")&amp;"】"))</f>
        <v>【33.20】</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212067</v>
      </c>
      <c r="D7" s="37">
        <v>46</v>
      </c>
      <c r="E7" s="37">
        <v>18</v>
      </c>
      <c r="F7" s="37">
        <v>1</v>
      </c>
      <c r="G7" s="37">
        <v>0</v>
      </c>
      <c r="H7" s="37" t="s">
        <v>95</v>
      </c>
      <c r="I7" s="37" t="s">
        <v>96</v>
      </c>
      <c r="J7" s="37" t="s">
        <v>97</v>
      </c>
      <c r="K7" s="37" t="s">
        <v>98</v>
      </c>
      <c r="L7" s="37" t="s">
        <v>99</v>
      </c>
      <c r="M7" s="37" t="s">
        <v>100</v>
      </c>
      <c r="N7" s="38" t="s">
        <v>101</v>
      </c>
      <c r="O7" s="38">
        <v>-146.71</v>
      </c>
      <c r="P7" s="38">
        <v>0.28999999999999998</v>
      </c>
      <c r="Q7" s="38">
        <v>100</v>
      </c>
      <c r="R7" s="38">
        <v>3740</v>
      </c>
      <c r="S7" s="38">
        <v>77320</v>
      </c>
      <c r="T7" s="38">
        <v>676.45</v>
      </c>
      <c r="U7" s="38">
        <v>114.3</v>
      </c>
      <c r="V7" s="38">
        <v>225</v>
      </c>
      <c r="W7" s="38">
        <v>0.05</v>
      </c>
      <c r="X7" s="38">
        <v>4500</v>
      </c>
      <c r="Y7" s="38" t="s">
        <v>101</v>
      </c>
      <c r="Z7" s="38" t="s">
        <v>101</v>
      </c>
      <c r="AA7" s="38" t="s">
        <v>101</v>
      </c>
      <c r="AB7" s="38" t="s">
        <v>101</v>
      </c>
      <c r="AC7" s="38">
        <v>98.21</v>
      </c>
      <c r="AD7" s="38" t="s">
        <v>101</v>
      </c>
      <c r="AE7" s="38" t="s">
        <v>101</v>
      </c>
      <c r="AF7" s="38" t="s">
        <v>101</v>
      </c>
      <c r="AG7" s="38" t="s">
        <v>101</v>
      </c>
      <c r="AH7" s="38">
        <v>96.14</v>
      </c>
      <c r="AI7" s="38">
        <v>97.34</v>
      </c>
      <c r="AJ7" s="38" t="s">
        <v>101</v>
      </c>
      <c r="AK7" s="38" t="s">
        <v>101</v>
      </c>
      <c r="AL7" s="38" t="s">
        <v>101</v>
      </c>
      <c r="AM7" s="38" t="s">
        <v>101</v>
      </c>
      <c r="AN7" s="38">
        <v>709.39</v>
      </c>
      <c r="AO7" s="38" t="s">
        <v>101</v>
      </c>
      <c r="AP7" s="38" t="s">
        <v>101</v>
      </c>
      <c r="AQ7" s="38" t="s">
        <v>101</v>
      </c>
      <c r="AR7" s="38" t="s">
        <v>101</v>
      </c>
      <c r="AS7" s="38">
        <v>237</v>
      </c>
      <c r="AT7" s="38">
        <v>214.44</v>
      </c>
      <c r="AU7" s="38" t="s">
        <v>101</v>
      </c>
      <c r="AV7" s="38" t="s">
        <v>101</v>
      </c>
      <c r="AW7" s="38" t="s">
        <v>101</v>
      </c>
      <c r="AX7" s="38" t="s">
        <v>101</v>
      </c>
      <c r="AY7" s="38">
        <v>73.94</v>
      </c>
      <c r="AZ7" s="38" t="s">
        <v>101</v>
      </c>
      <c r="BA7" s="38" t="s">
        <v>101</v>
      </c>
      <c r="BB7" s="38" t="s">
        <v>101</v>
      </c>
      <c r="BC7" s="38" t="s">
        <v>101</v>
      </c>
      <c r="BD7" s="38">
        <v>135.35</v>
      </c>
      <c r="BE7" s="38">
        <v>140.88999999999999</v>
      </c>
      <c r="BF7" s="38" t="s">
        <v>101</v>
      </c>
      <c r="BG7" s="38" t="s">
        <v>101</v>
      </c>
      <c r="BH7" s="38" t="s">
        <v>101</v>
      </c>
      <c r="BI7" s="38" t="s">
        <v>101</v>
      </c>
      <c r="BJ7" s="38">
        <v>0</v>
      </c>
      <c r="BK7" s="38" t="s">
        <v>101</v>
      </c>
      <c r="BL7" s="38" t="s">
        <v>101</v>
      </c>
      <c r="BM7" s="38" t="s">
        <v>101</v>
      </c>
      <c r="BN7" s="38" t="s">
        <v>101</v>
      </c>
      <c r="BO7" s="38">
        <v>782.91</v>
      </c>
      <c r="BP7" s="38">
        <v>780.89</v>
      </c>
      <c r="BQ7" s="38" t="s">
        <v>101</v>
      </c>
      <c r="BR7" s="38" t="s">
        <v>101</v>
      </c>
      <c r="BS7" s="38" t="s">
        <v>101</v>
      </c>
      <c r="BT7" s="38" t="s">
        <v>101</v>
      </c>
      <c r="BU7" s="38">
        <v>91.32</v>
      </c>
      <c r="BV7" s="38" t="s">
        <v>101</v>
      </c>
      <c r="BW7" s="38" t="s">
        <v>101</v>
      </c>
      <c r="BX7" s="38" t="s">
        <v>101</v>
      </c>
      <c r="BY7" s="38" t="s">
        <v>101</v>
      </c>
      <c r="BZ7" s="38">
        <v>49.38</v>
      </c>
      <c r="CA7" s="38">
        <v>48.58</v>
      </c>
      <c r="CB7" s="38" t="s">
        <v>101</v>
      </c>
      <c r="CC7" s="38" t="s">
        <v>101</v>
      </c>
      <c r="CD7" s="38" t="s">
        <v>101</v>
      </c>
      <c r="CE7" s="38" t="s">
        <v>101</v>
      </c>
      <c r="CF7" s="38">
        <v>201.67</v>
      </c>
      <c r="CG7" s="38" t="s">
        <v>101</v>
      </c>
      <c r="CH7" s="38" t="s">
        <v>101</v>
      </c>
      <c r="CI7" s="38" t="s">
        <v>101</v>
      </c>
      <c r="CJ7" s="38" t="s">
        <v>101</v>
      </c>
      <c r="CK7" s="38">
        <v>316.97000000000003</v>
      </c>
      <c r="CL7" s="38">
        <v>328.08</v>
      </c>
      <c r="CM7" s="38" t="s">
        <v>101</v>
      </c>
      <c r="CN7" s="38" t="s">
        <v>101</v>
      </c>
      <c r="CO7" s="38" t="s">
        <v>101</v>
      </c>
      <c r="CP7" s="38" t="s">
        <v>101</v>
      </c>
      <c r="CQ7" s="38">
        <v>55.17</v>
      </c>
      <c r="CR7" s="38" t="s">
        <v>101</v>
      </c>
      <c r="CS7" s="38" t="s">
        <v>101</v>
      </c>
      <c r="CT7" s="38" t="s">
        <v>101</v>
      </c>
      <c r="CU7" s="38" t="s">
        <v>101</v>
      </c>
      <c r="CV7" s="38">
        <v>46.36</v>
      </c>
      <c r="CW7" s="38">
        <v>46.74</v>
      </c>
      <c r="CX7" s="38" t="s">
        <v>101</v>
      </c>
      <c r="CY7" s="38" t="s">
        <v>101</v>
      </c>
      <c r="CZ7" s="38" t="s">
        <v>101</v>
      </c>
      <c r="DA7" s="38" t="s">
        <v>101</v>
      </c>
      <c r="DB7" s="38">
        <v>96.44</v>
      </c>
      <c r="DC7" s="38" t="s">
        <v>101</v>
      </c>
      <c r="DD7" s="38" t="s">
        <v>101</v>
      </c>
      <c r="DE7" s="38" t="s">
        <v>101</v>
      </c>
      <c r="DF7" s="38" t="s">
        <v>101</v>
      </c>
      <c r="DG7" s="38">
        <v>83.08</v>
      </c>
      <c r="DH7" s="38">
        <v>81.12</v>
      </c>
      <c r="DI7" s="38" t="s">
        <v>101</v>
      </c>
      <c r="DJ7" s="38" t="s">
        <v>101</v>
      </c>
      <c r="DK7" s="38" t="s">
        <v>101</v>
      </c>
      <c r="DL7" s="38" t="s">
        <v>101</v>
      </c>
      <c r="DM7" s="38">
        <v>8.06</v>
      </c>
      <c r="DN7" s="38" t="s">
        <v>101</v>
      </c>
      <c r="DO7" s="38" t="s">
        <v>101</v>
      </c>
      <c r="DP7" s="38" t="s">
        <v>101</v>
      </c>
      <c r="DQ7" s="38" t="s">
        <v>101</v>
      </c>
      <c r="DR7" s="38">
        <v>33.75</v>
      </c>
      <c r="DS7" s="38">
        <v>33.200000000000003</v>
      </c>
      <c r="DT7" s="38" t="s">
        <v>101</v>
      </c>
      <c r="DU7" s="38" t="s">
        <v>101</v>
      </c>
      <c r="DV7" s="38" t="s">
        <v>101</v>
      </c>
      <c r="DW7" s="38" t="s">
        <v>101</v>
      </c>
      <c r="DX7" s="38" t="s">
        <v>101</v>
      </c>
      <c r="DY7" s="38" t="s">
        <v>101</v>
      </c>
      <c r="DZ7" s="38" t="s">
        <v>101</v>
      </c>
      <c r="EA7" s="38" t="s">
        <v>101</v>
      </c>
      <c r="EB7" s="38" t="s">
        <v>101</v>
      </c>
      <c r="EC7" s="38" t="s">
        <v>101</v>
      </c>
      <c r="ED7" s="38" t="s">
        <v>101</v>
      </c>
      <c r="EE7" s="38" t="s">
        <v>101</v>
      </c>
      <c r="EF7" s="38" t="s">
        <v>101</v>
      </c>
      <c r="EG7" s="38" t="s">
        <v>101</v>
      </c>
      <c r="EH7" s="38" t="s">
        <v>101</v>
      </c>
      <c r="EI7" s="38" t="s">
        <v>101</v>
      </c>
      <c r="EJ7" s="38" t="s">
        <v>101</v>
      </c>
      <c r="EK7" s="38" t="s">
        <v>101</v>
      </c>
      <c r="EL7" s="38" t="s">
        <v>101</v>
      </c>
      <c r="EM7" s="38" t="s">
        <v>101</v>
      </c>
      <c r="EN7" s="38" t="s">
        <v>101</v>
      </c>
      <c r="EO7" s="38" t="s">
        <v>101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桂川さおり</cp:lastModifiedBy>
  <cp:lastPrinted>2022-01-28T04:49:41Z</cp:lastPrinted>
  <dcterms:created xsi:type="dcterms:W3CDTF">2021-12-03T07:41:04Z</dcterms:created>
  <dcterms:modified xsi:type="dcterms:W3CDTF">2022-01-28T06:19:24Z</dcterms:modified>
  <cp:category/>
</cp:coreProperties>
</file>