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1年度決算用\下水\"/>
    </mc:Choice>
  </mc:AlternateContent>
  <workbookProtection workbookAlgorithmName="SHA-512" workbookHashValue="8DhqFLAfK1fqIatGhlf95xz/a4dZsSrx0XEX6aTJYWo5Q2FeqOE8cOThLKRphdNxK8im2ooKnDkPTUrpfIQA+A==" workbookSaltValue="kAMf6HtQ8dbQh1hnfOPoqg==" workbookSpinCount="100000" lockStructure="1"/>
  <bookViews>
    <workbookView xWindow="465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<sst xmlns="http://schemas.openxmlformats.org/spreadsheetml/2006/main" count="247" uniqueCount="121">
  <si>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</si>
  <si>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</si>
  <si>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</si>
  <si>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</si>
  <si>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</si>
  <si>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</si>
  <si>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</si>
  <si>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</si>
  <si>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</si>
  <si>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</si>
  <si>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</si>
  <si>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</si>
  <si>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</si>
  <si>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</si>
  <si>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</si>
  <si>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</si>
  <si>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</si>
  <si>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</si>
  <si>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</si>
  <si>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</si>
  <si>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</si>
  <si>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</si>
  <si>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</si>
  <si>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</si>
  <si>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</si>
  <si>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</si>
  <si>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</si>
  <si>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</si>
  <si>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</si>
  <si>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</si>
  <si>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</si>
  <si>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</si>
  <si>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</si>
  <si>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</si>
  <si>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</si>
  <si>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</si>
  <si>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</si>
  <si>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</si>
  <si>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</si>
  <si>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</si>
  <si>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</si>
  <si>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</si>
  <si>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</si>
  <si>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</si>
  <si>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</si>
  <si>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</si>
  <si>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</si>
  <si>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</si>
  <si>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</si>
  <si>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</si>
  <si>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</si>
  <si>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</si>
  <si>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</si>
  <si>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</si>
  <si>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</si>
  <si>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</si>
  <si>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</si>
  <si>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</si>
  <si>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</si>
  <si>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</si>
  <si>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</si>
  <si>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</si>
  <si>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</si>
  <si>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</si>
  <si>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</si>
  <si>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</si>
  <si>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</si>
  <si>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</si>
  <si>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</si>
  <si>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</si>
  <si>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</si>
  <si>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</si>
  <si>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</si>
  <si>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</si>
  <si>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</si>
  <si>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</si>
  <si>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</si>
  <si>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</si>
  <si>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</si>
  <si>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</si>
  <si>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</si>
  <si>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</si>
  <si>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</si>
  <si>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</si>
  <si>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</si>
  <si>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</si>
  <si>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</si>
  <si>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</si>
  <si>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</si>
  <si>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</si>
  <si>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</si>
  <si>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</si>
  <si>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</si>
  <si>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</si>
  <si>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</si>
  <si>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</si>
  <si>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</si>
  <si>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</si>
  <si>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</si>
  <si>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</si>
  <si>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</si>
  <si>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</si>
  <si>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</si>
  <si>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</si>
  <si>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</si>
  <si>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</si>
  <si>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</si>
  <si>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</si>
  <si>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</si>
  <si>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</si>
  <si>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</si>
  <si>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</si>
  <si>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</si>
  <si>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</si>
  <si>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</si>
  <si>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</si>
  <si>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</si>
  <si>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</si>
  <si>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老朽化率の上昇に備えて、浄化槽の計画的な維持管理を図ります。</t>
    <rPh sb="0" eb="3">
      <t>ロウキュウカ</t>
    </rPh>
    <rPh sb="3" eb="4">
      <t>リツ</t>
    </rPh>
    <rPh sb="5" eb="7">
      <t>ジョウショウ</t>
    </rPh>
    <rPh sb="8" eb="9">
      <t>ソナ</t>
    </rPh>
    <rPh sb="12" eb="15">
      <t>ジョウカソウ</t>
    </rPh>
    <rPh sb="20" eb="22">
      <t>イジ</t>
    </rPh>
    <rPh sb="22" eb="24">
      <t>カンリ</t>
    </rPh>
    <phoneticPr fontId="4"/>
  </si>
  <si>
    <t xml:space="preserve">➀収益的収支比率は、令和2年4月からの地方公営企業法の適用に伴い、令和2年3月31日で打切決算を実施したことで一時的に上昇しています。
今後は、処理区域内人口の低下など経営環境が厳しくなる中、経営基盤強化を図り、改善に努めます。
④企業債残高対事業規模比率は、一般会計からの繰入金により企業債を全額償還したため比率が0％となりました。企業債残高は順調に減少しています。
⑤経費回収率は、打切決算により一時的に大幅に増加しました。特別な費用が発生しなかったこと、下水道使用料の定額制廃止の影響により料金収入が増加したことにより、実質的にも改善傾向にあります。引き続き類似団体と比較して高い数値で推移しています。
⑥汚水処理原価は、打切決算により一時的に大幅に低下しました。年間有収水量は増加しており、実質的にも減少傾向にあるといえます。今後も引き続き合併処理浄化槽の維持管理に係る経費削減に努めていきます。
⑦施設利用率は微増し、前年に引き続き類似団体平均値を上回っています。井水メーターの設置により水道水以外も計測できるようになったことで一日平均処理水量が増加したことによります。
⑧水洗化率は、水洗便所設置済人口が横ばいである一方、処理区域内人口が減少したため、増加しました。人口減少が進み、経営基盤は悪化しています。
</t>
    <rPh sb="68" eb="70">
      <t>コンゴ</t>
    </rPh>
    <rPh sb="72" eb="74">
      <t>ショリ</t>
    </rPh>
    <rPh sb="74" eb="77">
      <t>クイキナイ</t>
    </rPh>
    <rPh sb="77" eb="79">
      <t>ジンコウ</t>
    </rPh>
    <rPh sb="80" eb="82">
      <t>テイカ</t>
    </rPh>
    <rPh sb="84" eb="86">
      <t>ケイエイ</t>
    </rPh>
    <rPh sb="86" eb="88">
      <t>カンキョウ</t>
    </rPh>
    <rPh sb="89" eb="90">
      <t>キビ</t>
    </rPh>
    <rPh sb="94" eb="95">
      <t>ナカ</t>
    </rPh>
    <rPh sb="96" eb="98">
      <t>ケイエイ</t>
    </rPh>
    <rPh sb="98" eb="100">
      <t>キバン</t>
    </rPh>
    <rPh sb="100" eb="102">
      <t>キョウカ</t>
    </rPh>
    <rPh sb="103" eb="104">
      <t>ハカ</t>
    </rPh>
    <rPh sb="130" eb="132">
      <t>イッパン</t>
    </rPh>
    <rPh sb="132" eb="134">
      <t>カイケイ</t>
    </rPh>
    <rPh sb="137" eb="139">
      <t>クリイレ</t>
    </rPh>
    <rPh sb="139" eb="140">
      <t>キン</t>
    </rPh>
    <rPh sb="143" eb="145">
      <t>キギョウ</t>
    </rPh>
    <rPh sb="145" eb="146">
      <t>サイ</t>
    </rPh>
    <rPh sb="147" eb="149">
      <t>ゼンガク</t>
    </rPh>
    <rPh sb="149" eb="151">
      <t>ショウカン</t>
    </rPh>
    <rPh sb="155" eb="157">
      <t>ヒリツ</t>
    </rPh>
    <rPh sb="201" eb="204">
      <t>イチジテキ</t>
    </rPh>
    <rPh sb="205" eb="207">
      <t>オオハバ</t>
    </rPh>
    <rPh sb="208" eb="210">
      <t>ゾウカ</t>
    </rPh>
    <rPh sb="264" eb="267">
      <t>ジッシツテキ</t>
    </rPh>
    <rPh sb="271" eb="273">
      <t>ケイコウ</t>
    </rPh>
    <rPh sb="329" eb="331">
      <t>テイカ</t>
    </rPh>
    <rPh sb="350" eb="353">
      <t>ジッシツテキ</t>
    </rPh>
    <rPh sb="371" eb="372">
      <t>ヒ</t>
    </rPh>
    <rPh sb="373" eb="374">
      <t>ツヅ</t>
    </rPh>
    <rPh sb="375" eb="377">
      <t>ガッペイ</t>
    </rPh>
    <rPh sb="377" eb="379">
      <t>ショリ</t>
    </rPh>
    <rPh sb="379" eb="382">
      <t>ジョウカソウ</t>
    </rPh>
    <rPh sb="383" eb="385">
      <t>イジ</t>
    </rPh>
    <rPh sb="385" eb="387">
      <t>カンリ</t>
    </rPh>
    <rPh sb="388" eb="389">
      <t>カカ</t>
    </rPh>
    <rPh sb="412" eb="414">
      <t>ビゾウ</t>
    </rPh>
    <rPh sb="416" eb="418">
      <t>ゼンネン</t>
    </rPh>
    <rPh sb="419" eb="420">
      <t>ヒ</t>
    </rPh>
    <rPh sb="421" eb="422">
      <t>ツヅ</t>
    </rPh>
    <rPh sb="431" eb="433">
      <t>ウワマワ</t>
    </rPh>
    <rPh sb="439" eb="441">
      <t>イスイ</t>
    </rPh>
    <rPh sb="446" eb="448">
      <t>セッチ</t>
    </rPh>
    <rPh sb="451" eb="454">
      <t>スイドウスイ</t>
    </rPh>
    <rPh sb="454" eb="456">
      <t>イガイ</t>
    </rPh>
    <rPh sb="457" eb="459">
      <t>ケイソク</t>
    </rPh>
    <rPh sb="471" eb="472">
      <t>イチ</t>
    </rPh>
    <rPh sb="472" eb="473">
      <t>ニチ</t>
    </rPh>
    <rPh sb="473" eb="475">
      <t>ヘイキン</t>
    </rPh>
    <rPh sb="475" eb="477">
      <t>ショリ</t>
    </rPh>
    <rPh sb="477" eb="479">
      <t>スイリョウ</t>
    </rPh>
    <rPh sb="480" eb="482">
      <t>ゾウカ</t>
    </rPh>
    <rPh sb="510" eb="511">
      <t>ヨコ</t>
    </rPh>
    <rPh sb="516" eb="518">
      <t>イッポウ</t>
    </rPh>
    <rPh sb="534" eb="536">
      <t>ゾウカ</t>
    </rPh>
    <phoneticPr fontId="4"/>
  </si>
  <si>
    <t>　経営状況は、安定していますが、一般会計からの繰入金に依存しています。適正な受益者負担を検討しつつ、将来の事業のあり方を検討する必要があります。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</si>
</sst>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5D-4C7F-823F-3DBF8B7EEA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F5D-4C7F-823F-3DBF8B7EEA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c:v>
                </c:pt>
                <c:pt idx="1">
                  <c:v>51.72</c:v>
                </c:pt>
                <c:pt idx="2">
                  <c:v>50</c:v>
                </c:pt>
                <c:pt idx="3">
                  <c:v>56.9</c:v>
                </c:pt>
                <c:pt idx="4">
                  <c:v>57.76</c:v>
                </c:pt>
              </c:numCache>
            </c:numRef>
          </c:val>
          <c:extLst>
            <c:ext xmlns:c16="http://schemas.microsoft.com/office/drawing/2014/chart" uri="{C3380CC4-5D6E-409C-BE32-E72D297353CC}">
              <c16:uniqueId val="{00000000-F6FA-4B03-B644-8B74C341A2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F6FA-4B03-B644-8B74C341A2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83.91</c:v>
                </c:pt>
                <c:pt idx="1">
                  <c:v>83.91</c:v>
                </c:pt>
                <c:pt idx="2">
                  <c:v>87.95</c:v>
                </c:pt>
                <c:pt idx="3">
                  <c:v>87.95</c:v>
                </c:pt>
                <c:pt idx="4">
                  <c:v>92.8</c:v>
                </c:pt>
              </c:numCache>
            </c:numRef>
          </c:val>
          <c:extLst>
            <c:ext xmlns:c16="http://schemas.microsoft.com/office/drawing/2014/chart" uri="{C3380CC4-5D6E-409C-BE32-E72D297353CC}">
              <c16:uniqueId val="{00000000-B61F-4A71-9EB7-09E23F78141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B61F-4A71-9EB7-09E23F78141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62.14</c:v>
                </c:pt>
                <c:pt idx="1">
                  <c:v>79.05</c:v>
                </c:pt>
                <c:pt idx="2">
                  <c:v>73.02</c:v>
                </c:pt>
                <c:pt idx="3">
                  <c:v>85.5</c:v>
                </c:pt>
                <c:pt idx="4">
                  <c:v>193.51</c:v>
                </c:pt>
              </c:numCache>
            </c:numRef>
          </c:val>
          <c:extLst>
            <c:ext xmlns:c16="http://schemas.microsoft.com/office/drawing/2014/chart" uri="{C3380CC4-5D6E-409C-BE32-E72D297353CC}">
              <c16:uniqueId val="{00000000-F642-4089-8C34-8D4A78B16A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42-4089-8C34-8D4A78B16A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BF-4511-A302-BEDA13477CB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BF-4511-A302-BEDA13477CB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EB-4D16-8C08-D4167EEE184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EB-4D16-8C08-D4167EEE184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3C-487E-A6BF-3086CA94BF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3C-487E-A6BF-3086CA94BF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38-457C-BA8D-4505157AB1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8-457C-BA8D-4505157AB1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469.33</c:v>
                </c:pt>
                <c:pt idx="1">
                  <c:v>0</c:v>
                </c:pt>
                <c:pt idx="2">
                  <c:v>0</c:v>
                </c:pt>
                <c:pt idx="3">
                  <c:v>0</c:v>
                </c:pt>
                <c:pt idx="4">
                  <c:v>0</c:v>
                </c:pt>
              </c:numCache>
            </c:numRef>
          </c:val>
          <c:extLst>
            <c:ext xmlns:c16="http://schemas.microsoft.com/office/drawing/2014/chart" uri="{C3380CC4-5D6E-409C-BE32-E72D297353CC}">
              <c16:uniqueId val="{00000000-2711-439F-9308-54C4CAC329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2711-439F-9308-54C4CAC329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67.03</c:v>
                </c:pt>
                <c:pt idx="1">
                  <c:v>87.64</c:v>
                </c:pt>
                <c:pt idx="2">
                  <c:v>77.22</c:v>
                </c:pt>
                <c:pt idx="3">
                  <c:v>98.78</c:v>
                </c:pt>
                <c:pt idx="4">
                  <c:v>3323.7</c:v>
                </c:pt>
              </c:numCache>
            </c:numRef>
          </c:val>
          <c:extLst>
            <c:ext xmlns:c16="http://schemas.microsoft.com/office/drawing/2014/chart" uri="{C3380CC4-5D6E-409C-BE32-E72D297353CC}">
              <c16:uniqueId val="{00000000-8663-47A8-B617-AF6EE5A58B8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8663-47A8-B617-AF6EE5A58B8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279.57</c:v>
                </c:pt>
                <c:pt idx="1">
                  <c:v>213.28</c:v>
                </c:pt>
                <c:pt idx="2">
                  <c:v>246.55</c:v>
                </c:pt>
                <c:pt idx="3">
                  <c:v>202.6</c:v>
                </c:pt>
                <c:pt idx="4">
                  <c:v>5.52</c:v>
                </c:pt>
              </c:numCache>
            </c:numRef>
          </c:val>
          <c:extLst>
            <c:ext xmlns:c16="http://schemas.microsoft.com/office/drawing/2014/chart" uri="{C3380CC4-5D6E-409C-BE32-E72D297353CC}">
              <c16:uniqueId val="{00000000-C5DA-4A24-B189-DF55559E93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C5DA-4A24-B189-DF55559E93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BR5" sqref="BR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岐阜県　中津川市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78304</v>
      </c>
      <c r="AM8" s="69"/>
      <c r="AN8" s="69"/>
      <c r="AO8" s="69"/>
      <c r="AP8" s="69"/>
      <c r="AQ8" s="69"/>
      <c r="AR8" s="69"/>
      <c r="AS8" s="69"/>
      <c r="AT8" s="68">
        <f>データ!T6</f>
        <v>676.45</v>
      </c>
      <c r="AU8" s="68"/>
      <c r="AV8" s="68"/>
      <c r="AW8" s="68"/>
      <c r="AX8" s="68"/>
      <c r="AY8" s="68"/>
      <c r="AZ8" s="68"/>
      <c r="BA8" s="68"/>
      <c r="BB8" s="68">
        <f>データ!U6</f>
        <v>115.76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0.3</v>
      </c>
      <c r="Q10" s="68"/>
      <c r="R10" s="68"/>
      <c r="S10" s="68"/>
      <c r="T10" s="68"/>
      <c r="U10" s="68"/>
      <c r="V10" s="68"/>
      <c r="W10" s="68">
        <f>データ!Q6</f>
        <v>100</v>
      </c>
      <c r="X10" s="68"/>
      <c r="Y10" s="68"/>
      <c r="Z10" s="68"/>
      <c r="AA10" s="68"/>
      <c r="AB10" s="68"/>
      <c r="AC10" s="68"/>
      <c r="AD10" s="69">
        <f>データ!R6</f>
        <v>3740</v>
      </c>
      <c r="AE10" s="69"/>
      <c r="AF10" s="69"/>
      <c r="AG10" s="69"/>
      <c r="AH10" s="69"/>
      <c r="AI10" s="69"/>
      <c r="AJ10" s="69"/>
      <c r="AK10" s="2"/>
      <c r="AL10" s="69">
        <f>データ!V6</f>
        <v>236</v>
      </c>
      <c r="AM10" s="69"/>
      <c r="AN10" s="69"/>
      <c r="AO10" s="69"/>
      <c r="AP10" s="69"/>
      <c r="AQ10" s="69"/>
      <c r="AR10" s="69"/>
      <c r="AS10" s="69"/>
      <c r="AT10" s="68">
        <f>データ!W6</f>
        <v>0.05</v>
      </c>
      <c r="AU10" s="68"/>
      <c r="AV10" s="68"/>
      <c r="AW10" s="68"/>
      <c r="AX10" s="68"/>
      <c r="AY10" s="68"/>
      <c r="AZ10" s="68"/>
      <c r="BA10" s="68"/>
      <c r="BB10" s="68">
        <f>データ!X6</f>
        <v>4720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44</v>
      </c>
      <c r="O86" s="26" t="str">
        <f>データ!EO6</f>
        <v>【-】</v>
      </c>
    </row>
  </sheetData>
  <sheetProtection algorithmName="SHA-512" hashValue="vPUy4yl4XCqoVCY83KFzuVqgTdBGkIMtJ2R2S1eLhKtsUbhJJBqtvPQi10m3Tt86o/RcwBK4btWBS19iKhrPUQ==" saltValue="VuD1113yA2JOAiDKTiVi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212067</v>
      </c>
      <c r="D6" s="33">
        <f t="shared" si="3"/>
        <v>47</v>
      </c>
      <c r="E6" s="33">
        <f t="shared" si="3"/>
        <v>18</v>
      </c>
      <c r="F6" s="33">
        <f t="shared" si="3"/>
        <v>1</v>
      </c>
      <c r="G6" s="33">
        <f t="shared" si="3"/>
        <v>0</v>
      </c>
      <c r="H6" s="33" t="str">
        <f t="shared" si="3"/>
        <v>岐阜県　中津川市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0.3</v>
      </c>
      <c r="Q6" s="34">
        <f t="shared" si="3"/>
        <v>100</v>
      </c>
      <c r="R6" s="34">
        <f t="shared" si="3"/>
        <v>3740</v>
      </c>
      <c r="S6" s="34">
        <f t="shared" si="3"/>
        <v>78304</v>
      </c>
      <c r="T6" s="34">
        <f t="shared" si="3"/>
        <v>676.45</v>
      </c>
      <c r="U6" s="34">
        <f t="shared" si="3"/>
        <v>115.76</v>
      </c>
      <c r="V6" s="34">
        <f t="shared" si="3"/>
        <v>236</v>
      </c>
      <c r="W6" s="34">
        <f t="shared" si="3"/>
        <v>0.05</v>
      </c>
      <c r="X6" s="34">
        <f t="shared" si="3"/>
        <v>4720</v>
      </c>
      <c r="Y6" s="35">
        <f>IF(Y7="",NA(),Y7)</f>
        <v>62.14</v>
      </c>
      <c r="Z6" s="35">
        <f t="shared" ref="Z6:AH6" si="4">IF(Z7="",NA(),Z7)</f>
        <v>79.05</v>
      </c>
      <c r="AA6" s="35">
        <f t="shared" si="4"/>
        <v>73.02</v>
      </c>
      <c r="AB6" s="35">
        <f t="shared" si="4"/>
        <v>85.5</v>
      </c>
      <c r="AC6" s="35">
        <f t="shared" si="4"/>
        <v>193.51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469.33</v>
      </c>
      <c r="BG6" s="34">
        <f t="shared" ref="BG6:BO6" si="7">IF(BG7="",NA(),BG7)</f>
        <v>0</v>
      </c>
      <c r="BH6" s="34">
        <f t="shared" si="7"/>
        <v>0</v>
      </c>
      <c r="BI6" s="34">
        <f t="shared" si="7"/>
        <v>0</v>
      </c>
      <c r="BJ6" s="34">
        <f t="shared" si="7"/>
        <v>0</v>
      </c>
      <c r="BK6" s="35">
        <f t="shared" si="7"/>
        <v>663.76</v>
      </c>
      <c r="BL6" s="35">
        <f t="shared" si="7"/>
        <v>566.35</v>
      </c>
      <c r="BM6" s="35">
        <f t="shared" si="7"/>
        <v>888.8</v>
      </c>
      <c r="BN6" s="35">
        <f t="shared" si="7"/>
        <v>855.65</v>
      </c>
      <c r="BO6" s="35">
        <f t="shared" si="7"/>
        <v>862.99</v>
      </c>
      <c r="BP6" s="34" t="str">
        <f>IF(BP7="","",IF(BP7="-","【-】","【"&amp;SUBSTITUTE(TEXT(BP7,"#,##0.00"),"-","△")&amp;"】"))</f>
        <v>【862.82】</v>
      </c>
      <c r="BQ6" s="35">
        <f>IF(BQ7="",NA(),BQ7)</f>
        <v>67.03</v>
      </c>
      <c r="BR6" s="35">
        <f t="shared" ref="BR6:BZ6" si="8">IF(BR7="",NA(),BR7)</f>
        <v>87.64</v>
      </c>
      <c r="BS6" s="35">
        <f t="shared" si="8"/>
        <v>77.22</v>
      </c>
      <c r="BT6" s="35">
        <f t="shared" si="8"/>
        <v>98.78</v>
      </c>
      <c r="BU6" s="35">
        <f t="shared" si="8"/>
        <v>3323.7</v>
      </c>
      <c r="BV6" s="35">
        <f t="shared" si="8"/>
        <v>53.76</v>
      </c>
      <c r="BW6" s="35">
        <f t="shared" si="8"/>
        <v>52.27</v>
      </c>
      <c r="BX6" s="35">
        <f t="shared" si="8"/>
        <v>52.55</v>
      </c>
      <c r="BY6" s="35">
        <f t="shared" si="8"/>
        <v>52.23</v>
      </c>
      <c r="BZ6" s="35">
        <f t="shared" si="8"/>
        <v>50.06</v>
      </c>
      <c r="CA6" s="34" t="str">
        <f>IF(CA7="","",IF(CA7="-","【-】","【"&amp;SUBSTITUTE(TEXT(CA7,"#,##0.00"),"-","△")&amp;"】"))</f>
        <v>【49.71】</v>
      </c>
      <c r="CB6" s="35">
        <f>IF(CB7="",NA(),CB7)</f>
        <v>279.57</v>
      </c>
      <c r="CC6" s="35">
        <f t="shared" ref="CC6:CK6" si="9">IF(CC7="",NA(),CC7)</f>
        <v>213.28</v>
      </c>
      <c r="CD6" s="35">
        <f t="shared" si="9"/>
        <v>246.55</v>
      </c>
      <c r="CE6" s="35">
        <f t="shared" si="9"/>
        <v>202.6</v>
      </c>
      <c r="CF6" s="35">
        <f t="shared" si="9"/>
        <v>5.52</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50</v>
      </c>
      <c r="CN6" s="35">
        <f t="shared" ref="CN6:CV6" si="10">IF(CN7="",NA(),CN7)</f>
        <v>51.72</v>
      </c>
      <c r="CO6" s="35">
        <f t="shared" si="10"/>
        <v>50</v>
      </c>
      <c r="CP6" s="35">
        <f t="shared" si="10"/>
        <v>56.9</v>
      </c>
      <c r="CQ6" s="35">
        <f t="shared" si="10"/>
        <v>57.76</v>
      </c>
      <c r="CR6" s="35">
        <f t="shared" si="10"/>
        <v>54.14</v>
      </c>
      <c r="CS6" s="35">
        <f t="shared" si="10"/>
        <v>132.99</v>
      </c>
      <c r="CT6" s="35">
        <f t="shared" si="10"/>
        <v>51.71</v>
      </c>
      <c r="CU6" s="35">
        <f t="shared" si="10"/>
        <v>50.56</v>
      </c>
      <c r="CV6" s="35">
        <f t="shared" si="10"/>
        <v>47.35</v>
      </c>
      <c r="CW6" s="34" t="str">
        <f>IF(CW7="","",IF(CW7="-","【-】","【"&amp;SUBSTITUTE(TEXT(CW7,"#,##0.00"),"-","△")&amp;"】"))</f>
        <v>【47.67】</v>
      </c>
      <c r="CX6" s="35">
        <f>IF(CX7="",NA(),CX7)</f>
        <v>83.91</v>
      </c>
      <c r="CY6" s="35">
        <f t="shared" ref="CY6:DG6" si="11">IF(CY7="",NA(),CY7)</f>
        <v>83.91</v>
      </c>
      <c r="CZ6" s="35">
        <f t="shared" si="11"/>
        <v>87.95</v>
      </c>
      <c r="DA6" s="35">
        <f t="shared" si="11"/>
        <v>87.95</v>
      </c>
      <c r="DB6" s="35">
        <f t="shared" si="11"/>
        <v>92.8</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212067</v>
      </c>
      <c r="D7" s="37">
        <v>47</v>
      </c>
      <c r="E7" s="37">
        <v>18</v>
      </c>
      <c r="F7" s="37">
        <v>1</v>
      </c>
      <c r="G7" s="37">
        <v>0</v>
      </c>
      <c r="H7" s="37" t="s">
        <v>98</v>
      </c>
      <c r="I7" s="37" t="s">
        <v>99</v>
      </c>
      <c r="J7" s="37" t="s">
        <v>100</v>
      </c>
      <c r="K7" s="37" t="s">
        <v>101</v>
      </c>
      <c r="L7" s="37" t="s">
        <v>102</v>
      </c>
      <c r="M7" s="37" t="s">
        <v>103</v>
      </c>
      <c r="N7" s="38" t="s">
        <v>104</v>
      </c>
      <c r="O7" s="38" t="s">
        <v>105</v>
      </c>
      <c r="P7" s="38">
        <v>0.3</v>
      </c>
      <c r="Q7" s="38">
        <v>100</v>
      </c>
      <c r="R7" s="38">
        <v>3740</v>
      </c>
      <c r="S7" s="38">
        <v>78304</v>
      </c>
      <c r="T7" s="38">
        <v>676.45</v>
      </c>
      <c r="U7" s="38">
        <v>115.76</v>
      </c>
      <c r="V7" s="38">
        <v>236</v>
      </c>
      <c r="W7" s="38">
        <v>0.05</v>
      </c>
      <c r="X7" s="38">
        <v>4720</v>
      </c>
      <c r="Y7" s="38">
        <v>62.14</v>
      </c>
      <c r="Z7" s="38">
        <v>79.05</v>
      </c>
      <c r="AA7" s="38">
        <v>73.02</v>
      </c>
      <c r="AB7" s="38">
        <v>85.5</v>
      </c>
      <c r="AC7" s="38">
        <v>193.51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469.33</v>
      </c>
      <c r="BG7" s="38">
        <v>0</v>
      </c>
      <c r="BH7" s="38">
        <v>0</v>
      </c>
      <c r="BI7" s="38">
        <v>0</v>
      </c>
      <c r="BJ7" s="38">
        <v>0</v>
      </c>
      <c r="BK7" s="38">
        <v>663.76</v>
      </c>
      <c r="BL7" s="38">
        <v>566.35</v>
      </c>
      <c r="BM7" s="38">
        <v>888.8</v>
      </c>
      <c r="BN7" s="38">
        <v>855.65</v>
      </c>
      <c r="BO7" s="38">
        <v>862.99</v>
      </c>
      <c r="BP7" s="38">
        <v>862.82</v>
      </c>
      <c r="BQ7" s="38">
        <v>67.03</v>
      </c>
      <c r="BR7" s="38">
        <v>87.64</v>
      </c>
      <c r="BS7" s="38">
        <v>77.22</v>
      </c>
      <c r="BT7" s="38">
        <v>98.78</v>
      </c>
      <c r="BU7" s="38">
        <v>3323.7</v>
      </c>
      <c r="BV7" s="38">
        <v>53.76</v>
      </c>
      <c r="BW7" s="38">
        <v>52.27</v>
      </c>
      <c r="BX7" s="38">
        <v>52.55</v>
      </c>
      <c r="BY7" s="38">
        <v>52.23</v>
      </c>
      <c r="BZ7" s="38">
        <v>50.06</v>
      </c>
      <c r="CA7" s="38">
        <v>49.71</v>
      </c>
      <c r="CB7" s="38">
        <v>279.57</v>
      </c>
      <c r="CC7" s="38">
        <v>213.28</v>
      </c>
      <c r="CD7" s="38">
        <v>246.55</v>
      </c>
      <c r="CE7" s="38">
        <v>202.6</v>
      </c>
      <c r="CF7" s="38">
        <v>5.52</v>
      </c>
      <c r="CG7" s="38">
        <v>275.25</v>
      </c>
      <c r="CH7" s="38">
        <v>291.01</v>
      </c>
      <c r="CI7" s="38">
        <v>292.45</v>
      </c>
      <c r="CJ7" s="38">
        <v>294.05</v>
      </c>
      <c r="CK7" s="38">
        <v>309.22000000000003</v>
      </c>
      <c r="CL7" s="38">
        <v>317.18</v>
      </c>
      <c r="CM7" s="38">
        <v>50</v>
      </c>
      <c r="CN7" s="38">
        <v>51.72</v>
      </c>
      <c r="CO7" s="38">
        <v>50</v>
      </c>
      <c r="CP7" s="38">
        <v>56.9</v>
      </c>
      <c r="CQ7" s="38">
        <v>57.76</v>
      </c>
      <c r="CR7" s="38">
        <v>54.14</v>
      </c>
      <c r="CS7" s="38">
        <v>132.99</v>
      </c>
      <c r="CT7" s="38">
        <v>51.71</v>
      </c>
      <c r="CU7" s="38">
        <v>50.56</v>
      </c>
      <c r="CV7" s="38">
        <v>47.35</v>
      </c>
      <c r="CW7" s="38">
        <v>47.67</v>
      </c>
      <c r="CX7" s="38">
        <v>83.91</v>
      </c>
      <c r="CY7" s="38">
        <v>83.91</v>
      </c>
      <c r="CZ7" s="38">
        <v>87.95</v>
      </c>
      <c r="DA7" s="38">
        <v>87.95</v>
      </c>
      <c r="DB7" s="38">
        <v>92.8</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113</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桂川さおり</cp:lastModifiedBy>
  <cp:lastPrinted>2021-02-12T09:30:55Z</cp:lastPrinted>
  <dcterms:created xsi:type="dcterms:W3CDTF">2020-12-04T03:21:00Z</dcterms:created>
  <dcterms:modified xsi:type="dcterms:W3CDTF">2021-02-16T02:19:15Z</dcterms:modified>
  <cp:category/>
</cp:coreProperties>
</file>