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水道経営課$\!経営比較分析表に関する綴【総務省】\H28年度決算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<sst xmlns="http://schemas.openxmlformats.org/spreadsheetml/2006/main" count="240" uniqueCount="128">
  <si>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</si>
  <si>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</si>
  <si>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</si>
  <si>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</si>
  <si>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</si>
  <si>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</si>
  <si>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</si>
  <si>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</si>
  <si>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</si>
  <si>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</si>
  <si>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</si>
  <si>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</si>
  <si>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</si>
  <si>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</si>
  <si>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</si>
  <si>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</si>
  <si>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</si>
  <si>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</si>
  <si>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</si>
  <si>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</si>
  <si>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</si>
  <si>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</si>
  <si>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</si>
  <si>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</si>
  <si>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</si>
  <si>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</si>
  <si>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</si>
  <si>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</si>
  <si>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</si>
  <si>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</si>
  <si>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</si>
  <si>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</si>
  <si>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</si>
  <si>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</si>
  <si>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</si>
  <si>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</si>
  <si>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</si>
  <si>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</si>
  <si>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</si>
  <si>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</si>
  <si>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</si>
  <si>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</si>
  <si>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</si>
  <si>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</si>
  <si>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</si>
  <si>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</si>
  <si>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</si>
  <si>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</si>
  <si>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</si>
  <si>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</si>
  <si>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</si>
  <si>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</si>
  <si>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</si>
  <si>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</si>
  <si>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</si>
  <si>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</si>
  <si>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</si>
  <si>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</si>
  <si>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</si>
  <si>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</si>
  <si>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</si>
  <si>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</si>
  <si>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</si>
  <si>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</si>
  <si>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</si>
  <si>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</si>
  <si>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</si>
  <si>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</si>
  <si>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</si>
  <si>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</si>
  <si>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</si>
  <si>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</si>
  <si>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</si>
  <si>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</si>
  <si>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</si>
  <si>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</si>
  <si>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</si>
  <si>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</si>
  <si>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</si>
  <si>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</si>
  <si>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</si>
  <si>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</si>
  <si>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</si>
  <si>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</si>
  <si>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</si>
  <si>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</si>
  <si>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</si>
  <si>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</si>
  <si>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</si>
  <si>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</si>
  <si>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</si>
  <si>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</si>
  <si>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</si>
  <si>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</si>
  <si>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</si>
  <si>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</si>
  <si>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</si>
  <si>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</si>
  <si>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</si>
  <si>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</si>
  <si>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</si>
  <si>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</si>
  <si>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</si>
  <si>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</si>
  <si>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</si>
  <si>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</si>
  <si>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</si>
  <si>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</si>
  <si>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</si>
  <si>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</si>
  <si>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</si>
  <si>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</si>
  <si>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岐阜県　中津川市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</si>
  <si>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</si>
  <si>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</si>
  <si>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</si>
  <si>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</si>
  <si>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</si>
  <si>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</si>
  <si>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</si>
  <si>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</si>
  <si>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</si>
  <si>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</si>
  <si>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</si>
  <si>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</si>
  <si>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7処理区の併用開始がH9からH15の間であり管渠の更新時期はまだ到来していないが、老朽化率の上昇に備えて、ストックマネジメントによる計画的な更新を図ります。</t>
    <phoneticPr fontId="7"/>
  </si>
  <si>
    <t xml:space="preserve">　当市の人口は今後も減少が予想されており、処理区の中でリニア開業に関連する地域が少ないことから有収水量水量は伸び悩むと考えられます。また、一般会計繰入金については地方交付税が減額されていく中で必要とする繰入額が確保できない可能性を排除できません。長期的に経営状況は徐々に厳しくなっていくと考えられます。当面は官民連携などにより経費削減に努めるとともに、H32からの地方公営企業法適用に向けて、適正な受益者負担を検討しつつ、将来の設備更新にも備えた持続可能な下水道経営の確立を目指し、引き続き経営改善に努めます。
</t>
    <rPh sb="7" eb="9">
      <t>コンゴ</t>
    </rPh>
    <rPh sb="13" eb="15">
      <t>ヨソウ</t>
    </rPh>
    <rPh sb="21" eb="23">
      <t>ショリ</t>
    </rPh>
    <rPh sb="23" eb="24">
      <t>ク</t>
    </rPh>
    <rPh sb="25" eb="26">
      <t>ナカ</t>
    </rPh>
    <rPh sb="30" eb="32">
      <t>カイギョウ</t>
    </rPh>
    <rPh sb="33" eb="35">
      <t>カンレン</t>
    </rPh>
    <rPh sb="37" eb="39">
      <t>チイキ</t>
    </rPh>
    <rPh sb="40" eb="41">
      <t>スク</t>
    </rPh>
    <rPh sb="47" eb="51">
      <t>ユウシュウ</t>
    </rPh>
    <rPh sb="51" eb="53">
      <t>スイリョウ</t>
    </rPh>
    <rPh sb="54" eb="55">
      <t>ノ</t>
    </rPh>
    <rPh sb="56" eb="57">
      <t>ナヤ</t>
    </rPh>
    <rPh sb="59" eb="60">
      <t>カンガ</t>
    </rPh>
    <rPh sb="123" eb="126">
      <t>チョウキテキ</t>
    </rPh>
    <rPh sb="127" eb="129">
      <t>ケイエイ</t>
    </rPh>
    <rPh sb="129" eb="131">
      <t>ジョウキョウ</t>
    </rPh>
    <rPh sb="132" eb="134">
      <t>ジョジョ</t>
    </rPh>
    <rPh sb="135" eb="136">
      <t>キビ</t>
    </rPh>
    <rPh sb="144" eb="145">
      <t>カンガ</t>
    </rPh>
    <rPh sb="151" eb="153">
      <t>トウメン</t>
    </rPh>
    <rPh sb="154" eb="156">
      <t>カンミン</t>
    </rPh>
    <rPh sb="156" eb="158">
      <t>レンケイ</t>
    </rPh>
    <rPh sb="163" eb="165">
      <t>ケイヒ</t>
    </rPh>
    <rPh sb="165" eb="167">
      <t>サクゲン</t>
    </rPh>
    <rPh sb="168" eb="169">
      <t>ツト</t>
    </rPh>
    <rPh sb="192" eb="193">
      <t>ム</t>
    </rPh>
    <rPh sb="196" eb="198">
      <t>テキセイ</t>
    </rPh>
    <rPh sb="199" eb="202">
      <t>ジュエキシャ</t>
    </rPh>
    <rPh sb="202" eb="204">
      <t>フタン</t>
    </rPh>
    <rPh sb="205" eb="207">
      <t>ケントウ</t>
    </rPh>
    <rPh sb="211" eb="213">
      <t>ショウライ</t>
    </rPh>
    <rPh sb="214" eb="216">
      <t>セツビ</t>
    </rPh>
    <rPh sb="216" eb="218">
      <t>コウシン</t>
    </rPh>
    <rPh sb="220" eb="221">
      <t>ソナ</t>
    </rPh>
    <rPh sb="223" eb="225">
      <t>ジゾク</t>
    </rPh>
    <rPh sb="225" eb="227">
      <t>カノウ</t>
    </rPh>
    <rPh sb="228" eb="231">
      <t>ゲスイドウ</t>
    </rPh>
    <rPh sb="231" eb="233">
      <t>ケイエイ</t>
    </rPh>
    <rPh sb="234" eb="236">
      <t>カクリツ</t>
    </rPh>
    <rPh sb="237" eb="239">
      <t>メザ</t>
    </rPh>
    <rPh sb="241" eb="242">
      <t>ヒ</t>
    </rPh>
    <rPh sb="243" eb="244">
      <t>ツヅ</t>
    </rPh>
    <phoneticPr fontId="7"/>
  </si>
  <si>
    <t xml:space="preserve">●収益的収支比率、企業債残高対事業規模比率
　『収益的収支比率』は総収益の増加と総費用の減少により昨年度より僅かに改善しました。引き続き、経費削減に努めるとともに、H30から定額制の廃止を行い、公平な受益者負担を図るとともにH32の地方公営企業法適用に向けて適正な料金の検討を行うなど経営改善に努めます。
　『企業債残高対事業規模比率』については、順調に減少しております。引き続き、必要最低限の借入のみ行い、健全経営に努めます。
●経費回収率
　料金収入の増加割合が汚水処理費の増加分を上回り、右肩上がりに推移しています。引き続き、水洗化を推進し、経費削減に努めます。
●汚水処理原価
　中山間地域で地理的要因により処理施設が多く点在しており維持管理費が高いため、類似団体平均値より上回っています。引き続き経費節減に努めていきます。汚水処理原価の引き下げに努めます。
●施設利用率　
　市内観光地に立地する施設が多いことから観光客の増加に伴い、処理水量が増加していると考えられます。当市を訪れる観光客は近年増加傾向にあるため施設利用率も上昇傾向にあります。
●水洗化率
　減少傾向で推移しています。今後も戸別訪問等により水洗化促進に取り組んでいきます。
</t>
    <rPh sb="33" eb="36">
      <t>ソウシュウエキ</t>
    </rPh>
    <rPh sb="37" eb="39">
      <t>ゾウカ</t>
    </rPh>
    <rPh sb="40" eb="43">
      <t>ソウヒヨウ</t>
    </rPh>
    <rPh sb="44" eb="46">
      <t>ゲンショウ</t>
    </rPh>
    <rPh sb="49" eb="52">
      <t>サクネンド</t>
    </rPh>
    <rPh sb="54" eb="55">
      <t>ワズ</t>
    </rPh>
    <rPh sb="57" eb="59">
      <t>カイゼン</t>
    </rPh>
    <rPh sb="64" eb="65">
      <t>ヒ</t>
    </rPh>
    <rPh sb="66" eb="67">
      <t>ツヅ</t>
    </rPh>
    <rPh sb="69" eb="71">
      <t>ケイヒ</t>
    </rPh>
    <rPh sb="71" eb="73">
      <t>サクゲン</t>
    </rPh>
    <rPh sb="74" eb="75">
      <t>ツト</t>
    </rPh>
    <rPh sb="87" eb="90">
      <t>テイガクセイ</t>
    </rPh>
    <rPh sb="91" eb="93">
      <t>ハイシ</t>
    </rPh>
    <rPh sb="94" eb="95">
      <t>オコナ</t>
    </rPh>
    <rPh sb="97" eb="99">
      <t>コウヘイ</t>
    </rPh>
    <rPh sb="100" eb="103">
      <t>ジュエキシャ</t>
    </rPh>
    <rPh sb="103" eb="105">
      <t>フタン</t>
    </rPh>
    <rPh sb="106" eb="107">
      <t>ハカ</t>
    </rPh>
    <rPh sb="116" eb="118">
      <t>チホウ</t>
    </rPh>
    <rPh sb="118" eb="120">
      <t>コウエイ</t>
    </rPh>
    <rPh sb="120" eb="122">
      <t>キギョウ</t>
    </rPh>
    <rPh sb="122" eb="123">
      <t>ホウ</t>
    </rPh>
    <rPh sb="123" eb="125">
      <t>テキヨウ</t>
    </rPh>
    <rPh sb="126" eb="127">
      <t>ム</t>
    </rPh>
    <rPh sb="129" eb="131">
      <t>テキセイ</t>
    </rPh>
    <rPh sb="132" eb="134">
      <t>リョウキン</t>
    </rPh>
    <rPh sb="135" eb="137">
      <t>ケントウ</t>
    </rPh>
    <rPh sb="138" eb="139">
      <t>オコナ</t>
    </rPh>
    <rPh sb="142" eb="144">
      <t>ケイエイ</t>
    </rPh>
    <rPh sb="144" eb="146">
      <t>カイゼン</t>
    </rPh>
    <rPh sb="147" eb="148">
      <t>ツト</t>
    </rPh>
    <rPh sb="174" eb="176">
      <t>ジュンチョウ</t>
    </rPh>
    <rPh sb="186" eb="187">
      <t>ヒ</t>
    </rPh>
    <rPh sb="188" eb="189">
      <t>ツヅ</t>
    </rPh>
    <rPh sb="191" eb="193">
      <t>ヒツヨウ</t>
    </rPh>
    <rPh sb="193" eb="196">
      <t>サイテイゲン</t>
    </rPh>
    <rPh sb="197" eb="199">
      <t>カリイレ</t>
    </rPh>
    <rPh sb="201" eb="202">
      <t>オコナ</t>
    </rPh>
    <rPh sb="204" eb="206">
      <t>ケンゼン</t>
    </rPh>
    <rPh sb="206" eb="208">
      <t>ケイエイ</t>
    </rPh>
    <rPh sb="209" eb="210">
      <t>ツト</t>
    </rPh>
    <rPh sb="366" eb="368">
      <t>オスイ</t>
    </rPh>
    <rPh sb="368" eb="370">
      <t>ショリ</t>
    </rPh>
    <rPh sb="370" eb="371">
      <t>ハラ</t>
    </rPh>
    <rPh sb="373" eb="374">
      <t>ヒ</t>
    </rPh>
    <rPh sb="375" eb="376">
      <t>サ</t>
    </rPh>
    <rPh sb="378" eb="379">
      <t>ツト</t>
    </rPh>
    <rPh sb="393" eb="395">
      <t>シナイ</t>
    </rPh>
    <rPh sb="395" eb="398">
      <t>カンコウチ</t>
    </rPh>
    <rPh sb="399" eb="401">
      <t>リッチ</t>
    </rPh>
    <rPh sb="403" eb="405">
      <t>シセツ</t>
    </rPh>
    <rPh sb="406" eb="407">
      <t>オオ</t>
    </rPh>
    <rPh sb="412" eb="415">
      <t>カンコウキャク</t>
    </rPh>
    <rPh sb="416" eb="418">
      <t>ゾウカ</t>
    </rPh>
    <rPh sb="419" eb="420">
      <t>トモナ</t>
    </rPh>
    <rPh sb="422" eb="424">
      <t>ショリ</t>
    </rPh>
    <rPh sb="424" eb="426">
      <t>スイリョウ</t>
    </rPh>
    <rPh sb="427" eb="429">
      <t>ゾウカ</t>
    </rPh>
    <rPh sb="434" eb="435">
      <t>カンガ</t>
    </rPh>
    <rPh sb="441" eb="443">
      <t>トウシ</t>
    </rPh>
    <rPh sb="444" eb="445">
      <t>オトズ</t>
    </rPh>
    <rPh sb="447" eb="450">
      <t>カンコウキャク</t>
    </rPh>
    <rPh sb="451" eb="453">
      <t>キンネン</t>
    </rPh>
    <rPh sb="453" eb="455">
      <t>ゾウカ</t>
    </rPh>
    <rPh sb="455" eb="457">
      <t>ケイコウ</t>
    </rPh>
    <rPh sb="462" eb="464">
      <t>シセツ</t>
    </rPh>
    <rPh sb="464" eb="467">
      <t>リヨウリツ</t>
    </rPh>
    <rPh sb="468" eb="470">
      <t>ジョウショウ</t>
    </rPh>
    <rPh sb="470" eb="472">
      <t>ケイコウ</t>
    </rPh>
    <rPh sb="513" eb="515">
      <t>ソクシン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</si>
</sst>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4D-4B84-BC09-AF1DB95AE5E4}"/>
            </c:ext>
          </c:extLst>
        </c:ser>
        <c:dLbls>
          <c:showLegendKey val="0"/>
          <c:showVal val="0"/>
          <c:showCatName val="0"/>
          <c:showSerName val="0"/>
          <c:showPercent val="0"/>
          <c:showBubbleSize val="0"/>
        </c:dLbls>
        <c:gapWidth val="150"/>
        <c:axId val="100247808"/>
        <c:axId val="1183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334D-4B84-BC09-AF1DB95AE5E4}"/>
            </c:ext>
          </c:extLst>
        </c:ser>
        <c:dLbls>
          <c:showLegendKey val="0"/>
          <c:showVal val="0"/>
          <c:showCatName val="0"/>
          <c:showSerName val="0"/>
          <c:showPercent val="0"/>
          <c:showBubbleSize val="0"/>
        </c:dLbls>
        <c:marker val="1"/>
        <c:smooth val="0"/>
        <c:axId val="100247808"/>
        <c:axId val="118321536"/>
      </c:lineChart>
      <c:dateAx>
        <c:axId val="100247808"/>
        <c:scaling>
          <c:orientation val="minMax"/>
        </c:scaling>
        <c:delete val="1"/>
        <c:axPos val="b"/>
        <c:numFmt formatCode="ge" sourceLinked="1"/>
        <c:majorTickMark val="none"/>
        <c:minorTickMark val="none"/>
        <c:tickLblPos val="none"/>
        <c:crossAx val="118321536"/>
        <c:crosses val="autoZero"/>
        <c:auto val="1"/>
        <c:lblOffset val="100"/>
        <c:baseTimeUnit val="years"/>
      </c:dateAx>
      <c:valAx>
        <c:axId val="1183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42.93</c:v>
                </c:pt>
                <c:pt idx="1">
                  <c:v>43.37</c:v>
                </c:pt>
                <c:pt idx="2">
                  <c:v>43.64</c:v>
                </c:pt>
                <c:pt idx="3">
                  <c:v>43.97</c:v>
                </c:pt>
                <c:pt idx="4">
                  <c:v>44.84</c:v>
                </c:pt>
              </c:numCache>
            </c:numRef>
          </c:val>
          <c:extLst>
            <c:ext xmlns:c16="http://schemas.microsoft.com/office/drawing/2014/chart" uri="{C3380CC4-5D6E-409C-BE32-E72D297353CC}">
              <c16:uniqueId val="{00000000-81F3-4EE8-8ED8-D72D56768A17}"/>
            </c:ext>
          </c:extLst>
        </c:ser>
        <c:dLbls>
          <c:showLegendKey val="0"/>
          <c:showVal val="0"/>
          <c:showCatName val="0"/>
          <c:showSerName val="0"/>
          <c:showPercent val="0"/>
          <c:showBubbleSize val="0"/>
        </c:dLbls>
        <c:gapWidth val="150"/>
        <c:axId val="131558784"/>
        <c:axId val="1315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81F3-4EE8-8ED8-D72D56768A17}"/>
            </c:ext>
          </c:extLst>
        </c:ser>
        <c:dLbls>
          <c:showLegendKey val="0"/>
          <c:showVal val="0"/>
          <c:showCatName val="0"/>
          <c:showSerName val="0"/>
          <c:showPercent val="0"/>
          <c:showBubbleSize val="0"/>
        </c:dLbls>
        <c:marker val="1"/>
        <c:smooth val="0"/>
        <c:axId val="131558784"/>
        <c:axId val="131560960"/>
      </c:lineChart>
      <c:dateAx>
        <c:axId val="131558784"/>
        <c:scaling>
          <c:orientation val="minMax"/>
        </c:scaling>
        <c:delete val="1"/>
        <c:axPos val="b"/>
        <c:numFmt formatCode="ge" sourceLinked="1"/>
        <c:majorTickMark val="none"/>
        <c:minorTickMark val="none"/>
        <c:tickLblPos val="none"/>
        <c:crossAx val="131560960"/>
        <c:crosses val="autoZero"/>
        <c:auto val="1"/>
        <c:lblOffset val="100"/>
        <c:baseTimeUnit val="years"/>
      </c:dateAx>
      <c:valAx>
        <c:axId val="1315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88.95</c:v>
                </c:pt>
                <c:pt idx="1">
                  <c:v>88.05</c:v>
                </c:pt>
                <c:pt idx="2">
                  <c:v>87.69</c:v>
                </c:pt>
                <c:pt idx="3">
                  <c:v>88.46</c:v>
                </c:pt>
                <c:pt idx="4">
                  <c:v>85.56</c:v>
                </c:pt>
              </c:numCache>
            </c:numRef>
          </c:val>
          <c:extLst>
            <c:ext xmlns:c16="http://schemas.microsoft.com/office/drawing/2014/chart" uri="{C3380CC4-5D6E-409C-BE32-E72D297353CC}">
              <c16:uniqueId val="{00000000-95F8-4F01-ACEA-2091B11F2909}"/>
            </c:ext>
          </c:extLst>
        </c:ser>
        <c:dLbls>
          <c:showLegendKey val="0"/>
          <c:showVal val="0"/>
          <c:showCatName val="0"/>
          <c:showSerName val="0"/>
          <c:showPercent val="0"/>
          <c:showBubbleSize val="0"/>
        </c:dLbls>
        <c:gapWidth val="150"/>
        <c:axId val="131591168"/>
        <c:axId val="131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95F8-4F01-ACEA-2091B11F2909}"/>
            </c:ext>
          </c:extLst>
        </c:ser>
        <c:dLbls>
          <c:showLegendKey val="0"/>
          <c:showVal val="0"/>
          <c:showCatName val="0"/>
          <c:showSerName val="0"/>
          <c:showPercent val="0"/>
          <c:showBubbleSize val="0"/>
        </c:dLbls>
        <c:marker val="1"/>
        <c:smooth val="0"/>
        <c:axId val="131591168"/>
        <c:axId val="131662976"/>
      </c:lineChart>
      <c:dateAx>
        <c:axId val="131591168"/>
        <c:scaling>
          <c:orientation val="minMax"/>
        </c:scaling>
        <c:delete val="1"/>
        <c:axPos val="b"/>
        <c:numFmt formatCode="ge" sourceLinked="1"/>
        <c:majorTickMark val="none"/>
        <c:minorTickMark val="none"/>
        <c:tickLblPos val="none"/>
        <c:crossAx val="131662976"/>
        <c:crosses val="autoZero"/>
        <c:auto val="1"/>
        <c:lblOffset val="100"/>
        <c:baseTimeUnit val="years"/>
      </c:dateAx>
      <c:valAx>
        <c:axId val="131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81.62</c:v>
                </c:pt>
                <c:pt idx="1">
                  <c:v>80.510000000000005</c:v>
                </c:pt>
                <c:pt idx="2">
                  <c:v>81.37</c:v>
                </c:pt>
                <c:pt idx="3">
                  <c:v>80.88</c:v>
                </c:pt>
                <c:pt idx="4">
                  <c:v>80.95</c:v>
                </c:pt>
              </c:numCache>
            </c:numRef>
          </c:val>
          <c:extLst>
            <c:ext xmlns:c16="http://schemas.microsoft.com/office/drawing/2014/chart" uri="{C3380CC4-5D6E-409C-BE32-E72D297353CC}">
              <c16:uniqueId val="{00000000-C9BA-46E8-BAFD-5CE27CD4F617}"/>
            </c:ext>
          </c:extLst>
        </c:ser>
        <c:dLbls>
          <c:showLegendKey val="0"/>
          <c:showVal val="0"/>
          <c:showCatName val="0"/>
          <c:showSerName val="0"/>
          <c:showPercent val="0"/>
          <c:showBubbleSize val="0"/>
        </c:dLbls>
        <c:gapWidth val="150"/>
        <c:axId val="118331264"/>
        <c:axId val="118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BA-46E8-BAFD-5CE27CD4F617}"/>
            </c:ext>
          </c:extLst>
        </c:ser>
        <c:dLbls>
          <c:showLegendKey val="0"/>
          <c:showVal val="0"/>
          <c:showCatName val="0"/>
          <c:showSerName val="0"/>
          <c:showPercent val="0"/>
          <c:showBubbleSize val="0"/>
        </c:dLbls>
        <c:marker val="1"/>
        <c:smooth val="0"/>
        <c:axId val="118331264"/>
        <c:axId val="118337536"/>
      </c:lineChart>
      <c:dateAx>
        <c:axId val="118331264"/>
        <c:scaling>
          <c:orientation val="minMax"/>
        </c:scaling>
        <c:delete val="1"/>
        <c:axPos val="b"/>
        <c:numFmt formatCode="ge" sourceLinked="1"/>
        <c:majorTickMark val="none"/>
        <c:minorTickMark val="none"/>
        <c:tickLblPos val="none"/>
        <c:crossAx val="118337536"/>
        <c:crosses val="autoZero"/>
        <c:auto val="1"/>
        <c:lblOffset val="100"/>
        <c:baseTimeUnit val="years"/>
      </c:dateAx>
      <c:valAx>
        <c:axId val="118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14-4327-9F29-6E604FBD476E}"/>
            </c:ext>
          </c:extLst>
        </c:ser>
        <c:dLbls>
          <c:showLegendKey val="0"/>
          <c:showVal val="0"/>
          <c:showCatName val="0"/>
          <c:showSerName val="0"/>
          <c:showPercent val="0"/>
          <c:showBubbleSize val="0"/>
        </c:dLbls>
        <c:gapWidth val="150"/>
        <c:axId val="118830592"/>
        <c:axId val="118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4-4327-9F29-6E604FBD476E}"/>
            </c:ext>
          </c:extLst>
        </c:ser>
        <c:dLbls>
          <c:showLegendKey val="0"/>
          <c:showVal val="0"/>
          <c:showCatName val="0"/>
          <c:showSerName val="0"/>
          <c:showPercent val="0"/>
          <c:showBubbleSize val="0"/>
        </c:dLbls>
        <c:marker val="1"/>
        <c:smooth val="0"/>
        <c:axId val="118830592"/>
        <c:axId val="118832512"/>
      </c:lineChart>
      <c:dateAx>
        <c:axId val="118830592"/>
        <c:scaling>
          <c:orientation val="minMax"/>
        </c:scaling>
        <c:delete val="1"/>
        <c:axPos val="b"/>
        <c:numFmt formatCode="ge" sourceLinked="1"/>
        <c:majorTickMark val="none"/>
        <c:minorTickMark val="none"/>
        <c:tickLblPos val="none"/>
        <c:crossAx val="118832512"/>
        <c:crosses val="autoZero"/>
        <c:auto val="1"/>
        <c:lblOffset val="100"/>
        <c:baseTimeUnit val="years"/>
      </c:dateAx>
      <c:valAx>
        <c:axId val="118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5F-4372-ABCE-E3DB1F3A1BE3}"/>
            </c:ext>
          </c:extLst>
        </c:ser>
        <c:dLbls>
          <c:showLegendKey val="0"/>
          <c:showVal val="0"/>
          <c:showCatName val="0"/>
          <c:showSerName val="0"/>
          <c:showPercent val="0"/>
          <c:showBubbleSize val="0"/>
        </c:dLbls>
        <c:gapWidth val="150"/>
        <c:axId val="118867072"/>
        <c:axId val="118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5F-4372-ABCE-E3DB1F3A1BE3}"/>
            </c:ext>
          </c:extLst>
        </c:ser>
        <c:dLbls>
          <c:showLegendKey val="0"/>
          <c:showVal val="0"/>
          <c:showCatName val="0"/>
          <c:showSerName val="0"/>
          <c:showPercent val="0"/>
          <c:showBubbleSize val="0"/>
        </c:dLbls>
        <c:marker val="1"/>
        <c:smooth val="0"/>
        <c:axId val="118867072"/>
        <c:axId val="118868992"/>
      </c:lineChart>
      <c:dateAx>
        <c:axId val="118867072"/>
        <c:scaling>
          <c:orientation val="minMax"/>
        </c:scaling>
        <c:delete val="1"/>
        <c:axPos val="b"/>
        <c:numFmt formatCode="ge" sourceLinked="1"/>
        <c:majorTickMark val="none"/>
        <c:minorTickMark val="none"/>
        <c:tickLblPos val="none"/>
        <c:crossAx val="118868992"/>
        <c:crosses val="autoZero"/>
        <c:auto val="1"/>
        <c:lblOffset val="100"/>
        <c:baseTimeUnit val="years"/>
      </c:dateAx>
      <c:valAx>
        <c:axId val="118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C2-477C-B704-F59125BCDB31}"/>
            </c:ext>
          </c:extLst>
        </c:ser>
        <c:dLbls>
          <c:showLegendKey val="0"/>
          <c:showVal val="0"/>
          <c:showCatName val="0"/>
          <c:showSerName val="0"/>
          <c:showPercent val="0"/>
          <c:showBubbleSize val="0"/>
        </c:dLbls>
        <c:gapWidth val="150"/>
        <c:axId val="118891648"/>
        <c:axId val="118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C2-477C-B704-F59125BCDB31}"/>
            </c:ext>
          </c:extLst>
        </c:ser>
        <c:dLbls>
          <c:showLegendKey val="0"/>
          <c:showVal val="0"/>
          <c:showCatName val="0"/>
          <c:showSerName val="0"/>
          <c:showPercent val="0"/>
          <c:showBubbleSize val="0"/>
        </c:dLbls>
        <c:marker val="1"/>
        <c:smooth val="0"/>
        <c:axId val="118891648"/>
        <c:axId val="118893568"/>
      </c:lineChart>
      <c:dateAx>
        <c:axId val="118891648"/>
        <c:scaling>
          <c:orientation val="minMax"/>
        </c:scaling>
        <c:delete val="1"/>
        <c:axPos val="b"/>
        <c:numFmt formatCode="ge" sourceLinked="1"/>
        <c:majorTickMark val="none"/>
        <c:minorTickMark val="none"/>
        <c:tickLblPos val="none"/>
        <c:crossAx val="118893568"/>
        <c:crosses val="autoZero"/>
        <c:auto val="1"/>
        <c:lblOffset val="100"/>
        <c:baseTimeUnit val="years"/>
      </c:dateAx>
      <c:valAx>
        <c:axId val="118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86-47F7-AE7B-B44D79E649FF}"/>
            </c:ext>
          </c:extLst>
        </c:ser>
        <c:dLbls>
          <c:showLegendKey val="0"/>
          <c:showVal val="0"/>
          <c:showCatName val="0"/>
          <c:showSerName val="0"/>
          <c:showPercent val="0"/>
          <c:showBubbleSize val="0"/>
        </c:dLbls>
        <c:gapWidth val="150"/>
        <c:axId val="118919936"/>
        <c:axId val="118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6-47F7-AE7B-B44D79E649FF}"/>
            </c:ext>
          </c:extLst>
        </c:ser>
        <c:dLbls>
          <c:showLegendKey val="0"/>
          <c:showVal val="0"/>
          <c:showCatName val="0"/>
          <c:showSerName val="0"/>
          <c:showPercent val="0"/>
          <c:showBubbleSize val="0"/>
        </c:dLbls>
        <c:marker val="1"/>
        <c:smooth val="0"/>
        <c:axId val="118919936"/>
        <c:axId val="118921856"/>
      </c:lineChart>
      <c:dateAx>
        <c:axId val="118919936"/>
        <c:scaling>
          <c:orientation val="minMax"/>
        </c:scaling>
        <c:delete val="1"/>
        <c:axPos val="b"/>
        <c:numFmt formatCode="ge" sourceLinked="1"/>
        <c:majorTickMark val="none"/>
        <c:minorTickMark val="none"/>
        <c:tickLblPos val="none"/>
        <c:crossAx val="118921856"/>
        <c:crosses val="autoZero"/>
        <c:auto val="1"/>
        <c:lblOffset val="100"/>
        <c:baseTimeUnit val="years"/>
      </c:dateAx>
      <c:valAx>
        <c:axId val="118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1534.94</c:v>
                </c:pt>
                <c:pt idx="1">
                  <c:v>1435.79</c:v>
                </c:pt>
                <c:pt idx="2">
                  <c:v>892.96</c:v>
                </c:pt>
                <c:pt idx="3">
                  <c:v>817.75</c:v>
                </c:pt>
                <c:pt idx="4">
                  <c:v>762.11</c:v>
                </c:pt>
              </c:numCache>
            </c:numRef>
          </c:val>
          <c:extLst>
            <c:ext xmlns:c16="http://schemas.microsoft.com/office/drawing/2014/chart" uri="{C3380CC4-5D6E-409C-BE32-E72D297353CC}">
              <c16:uniqueId val="{00000000-CA50-4CF4-80D4-BA901C0B68ED}"/>
            </c:ext>
          </c:extLst>
        </c:ser>
        <c:dLbls>
          <c:showLegendKey val="0"/>
          <c:showVal val="0"/>
          <c:showCatName val="0"/>
          <c:showSerName val="0"/>
          <c:showPercent val="0"/>
          <c:showBubbleSize val="0"/>
        </c:dLbls>
        <c:gapWidth val="150"/>
        <c:axId val="119230848"/>
        <c:axId val="1192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CA50-4CF4-80D4-BA901C0B68ED}"/>
            </c:ext>
          </c:extLst>
        </c:ser>
        <c:dLbls>
          <c:showLegendKey val="0"/>
          <c:showVal val="0"/>
          <c:showCatName val="0"/>
          <c:showSerName val="0"/>
          <c:showPercent val="0"/>
          <c:showBubbleSize val="0"/>
        </c:dLbls>
        <c:marker val="1"/>
        <c:smooth val="0"/>
        <c:axId val="119230848"/>
        <c:axId val="119232768"/>
      </c:lineChart>
      <c:dateAx>
        <c:axId val="119230848"/>
        <c:scaling>
          <c:orientation val="minMax"/>
        </c:scaling>
        <c:delete val="1"/>
        <c:axPos val="b"/>
        <c:numFmt formatCode="ge" sourceLinked="1"/>
        <c:majorTickMark val="none"/>
        <c:minorTickMark val="none"/>
        <c:tickLblPos val="none"/>
        <c:crossAx val="119232768"/>
        <c:crosses val="autoZero"/>
        <c:auto val="1"/>
        <c:lblOffset val="100"/>
        <c:baseTimeUnit val="years"/>
      </c:dateAx>
      <c:valAx>
        <c:axId val="1192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56.6</c:v>
                </c:pt>
                <c:pt idx="1">
                  <c:v>55.4</c:v>
                </c:pt>
                <c:pt idx="2">
                  <c:v>72.91</c:v>
                </c:pt>
                <c:pt idx="3">
                  <c:v>71.97</c:v>
                </c:pt>
                <c:pt idx="4">
                  <c:v>72.7</c:v>
                </c:pt>
              </c:numCache>
            </c:numRef>
          </c:val>
          <c:extLst>
            <c:ext xmlns:c16="http://schemas.microsoft.com/office/drawing/2014/chart" uri="{C3380CC4-5D6E-409C-BE32-E72D297353CC}">
              <c16:uniqueId val="{00000000-7AEF-42CE-9C15-6D368A3E094C}"/>
            </c:ext>
          </c:extLst>
        </c:ser>
        <c:dLbls>
          <c:showLegendKey val="0"/>
          <c:showVal val="0"/>
          <c:showCatName val="0"/>
          <c:showSerName val="0"/>
          <c:showPercent val="0"/>
          <c:showBubbleSize val="0"/>
        </c:dLbls>
        <c:gapWidth val="150"/>
        <c:axId val="127873024"/>
        <c:axId val="127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7AEF-42CE-9C15-6D368A3E094C}"/>
            </c:ext>
          </c:extLst>
        </c:ser>
        <c:dLbls>
          <c:showLegendKey val="0"/>
          <c:showVal val="0"/>
          <c:showCatName val="0"/>
          <c:showSerName val="0"/>
          <c:showPercent val="0"/>
          <c:showBubbleSize val="0"/>
        </c:dLbls>
        <c:marker val="1"/>
        <c:smooth val="0"/>
        <c:axId val="127873024"/>
        <c:axId val="127874944"/>
      </c:lineChart>
      <c:dateAx>
        <c:axId val="127873024"/>
        <c:scaling>
          <c:orientation val="minMax"/>
        </c:scaling>
        <c:delete val="1"/>
        <c:axPos val="b"/>
        <c:numFmt formatCode="ge" sourceLinked="1"/>
        <c:majorTickMark val="none"/>
        <c:minorTickMark val="none"/>
        <c:tickLblPos val="none"/>
        <c:crossAx val="127874944"/>
        <c:crosses val="autoZero"/>
        <c:auto val="1"/>
        <c:lblOffset val="100"/>
        <c:baseTimeUnit val="years"/>
      </c:dateAx>
      <c:valAx>
        <c:axId val="127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310.42</c:v>
                </c:pt>
                <c:pt idx="1">
                  <c:v>323.88</c:v>
                </c:pt>
                <c:pt idx="2">
                  <c:v>257.79000000000002</c:v>
                </c:pt>
                <c:pt idx="3">
                  <c:v>262.72000000000003</c:v>
                </c:pt>
                <c:pt idx="4">
                  <c:v>260.24</c:v>
                </c:pt>
              </c:numCache>
            </c:numRef>
          </c:val>
          <c:extLst>
            <c:ext xmlns:c16="http://schemas.microsoft.com/office/drawing/2014/chart" uri="{C3380CC4-5D6E-409C-BE32-E72D297353CC}">
              <c16:uniqueId val="{00000000-F7E0-4A22-9732-DA8FECE287AF}"/>
            </c:ext>
          </c:extLst>
        </c:ser>
        <c:dLbls>
          <c:showLegendKey val="0"/>
          <c:showVal val="0"/>
          <c:showCatName val="0"/>
          <c:showSerName val="0"/>
          <c:showPercent val="0"/>
          <c:showBubbleSize val="0"/>
        </c:dLbls>
        <c:gapWidth val="150"/>
        <c:axId val="127918080"/>
        <c:axId val="127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F7E0-4A22-9732-DA8FECE287AF}"/>
            </c:ext>
          </c:extLst>
        </c:ser>
        <c:dLbls>
          <c:showLegendKey val="0"/>
          <c:showVal val="0"/>
          <c:showCatName val="0"/>
          <c:showSerName val="0"/>
          <c:showPercent val="0"/>
          <c:showBubbleSize val="0"/>
        </c:dLbls>
        <c:marker val="1"/>
        <c:smooth val="0"/>
        <c:axId val="127918080"/>
        <c:axId val="127920000"/>
      </c:lineChart>
      <c:dateAx>
        <c:axId val="127918080"/>
        <c:scaling>
          <c:orientation val="minMax"/>
        </c:scaling>
        <c:delete val="1"/>
        <c:axPos val="b"/>
        <c:numFmt formatCode="ge" sourceLinked="1"/>
        <c:majorTickMark val="none"/>
        <c:minorTickMark val="none"/>
        <c:tickLblPos val="none"/>
        <c:crossAx val="127920000"/>
        <c:crosses val="autoZero"/>
        <c:auto val="1"/>
        <c:lblOffset val="100"/>
        <c:baseTimeUnit val="years"/>
      </c:dateAx>
      <c:valAx>
        <c:axId val="127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31" zoomScale="85" zoomScaleNormal="85" workbookViewId="0">
      <selection activeCell="BF36" sqref="BF3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岐阜県　中津川市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80295</v>
      </c>
      <c r="AM8" s="50"/>
      <c r="AN8" s="50"/>
      <c r="AO8" s="50"/>
      <c r="AP8" s="50"/>
      <c r="AQ8" s="50"/>
      <c r="AR8" s="50"/>
      <c r="AS8" s="50"/>
      <c r="AT8" s="45">
        <f>データ!T6</f>
        <v>676.45</v>
      </c>
      <c r="AU8" s="45"/>
      <c r="AV8" s="45"/>
      <c r="AW8" s="45"/>
      <c r="AX8" s="45"/>
      <c r="AY8" s="45"/>
      <c r="AZ8" s="45"/>
      <c r="BA8" s="45"/>
      <c r="BB8" s="45">
        <f>データ!U6</f>
        <v>118.7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26.42</v>
      </c>
      <c r="Q10" s="45"/>
      <c r="R10" s="45"/>
      <c r="S10" s="45"/>
      <c r="T10" s="45"/>
      <c r="U10" s="45"/>
      <c r="V10" s="45"/>
      <c r="W10" s="45">
        <f>データ!Q6</f>
        <v>81.99</v>
      </c>
      <c r="X10" s="45"/>
      <c r="Y10" s="45"/>
      <c r="Z10" s="45"/>
      <c r="AA10" s="45"/>
      <c r="AB10" s="45"/>
      <c r="AC10" s="45"/>
      <c r="AD10" s="50">
        <f>データ!R6</f>
        <v>3672</v>
      </c>
      <c r="AE10" s="50"/>
      <c r="AF10" s="50"/>
      <c r="AG10" s="50"/>
      <c r="AH10" s="50"/>
      <c r="AI10" s="50"/>
      <c r="AJ10" s="50"/>
      <c r="AK10" s="2"/>
      <c r="AL10" s="50">
        <f>データ!V6</f>
        <v>21078</v>
      </c>
      <c r="AM10" s="50"/>
      <c r="AN10" s="50"/>
      <c r="AO10" s="50"/>
      <c r="AP10" s="50"/>
      <c r="AQ10" s="50"/>
      <c r="AR10" s="50"/>
      <c r="AS10" s="50"/>
      <c r="AT10" s="45">
        <f>データ!W6</f>
        <v>6.3</v>
      </c>
      <c r="AU10" s="45"/>
      <c r="AV10" s="45"/>
      <c r="AW10" s="45"/>
      <c r="AX10" s="45"/>
      <c r="AY10" s="45"/>
      <c r="AZ10" s="45"/>
      <c r="BA10" s="45"/>
      <c r="BB10" s="45">
        <f>データ!X6</f>
        <v>3345.71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127</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126</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【1,348.09】</v>
      </c>
      <c r="I86" s="26" t="str">
        <f>データ!CA6</f>
        <v>【69.80】</v>
      </c>
      <c r="J86" s="26" t="str">
        <f>データ!CL6</f>
        <v>【232.54】</v>
      </c>
      <c r="K86" s="26" t="str">
        <f>データ!CW6</f>
        <v>【42.17】</v>
      </c>
      <c r="L86" s="26" t="str">
        <f>データ!DH6</f>
        <v>【82.30】</v>
      </c>
      <c r="M86" s="26" t="s">
        <v>57</v>
      </c>
      <c r="N86" s="26" t="s">
        <v>58</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61</v>
      </c>
      <c r="B3" s="29" t="s">
        <v>62</v>
      </c>
      <c r="C3" s="29" t="s">
        <v>63</v>
      </c>
      <c r="D3" s="29" t="s">
        <v>64</v>
      </c>
      <c r="E3" s="29" t="s">
        <v>65</v>
      </c>
      <c r="F3" s="29" t="s">
        <v>66</v>
      </c>
      <c r="G3" s="29" t="s">
        <v>67</v>
      </c>
      <c r="H3" s="77" t="s">
        <v>68</v>
      </c>
      <c r="I3" s="78"/>
      <c r="J3" s="78"/>
      <c r="K3" s="78"/>
      <c r="L3" s="78"/>
      <c r="M3" s="78"/>
      <c r="N3" s="78"/>
      <c r="O3" s="78"/>
      <c r="P3" s="78"/>
      <c r="Q3" s="78"/>
      <c r="R3" s="78"/>
      <c r="S3" s="78"/>
      <c r="T3" s="78"/>
      <c r="U3" s="78"/>
      <c r="V3" s="78"/>
      <c r="W3" s="78"/>
      <c r="X3" s="79"/>
      <c r="Y3" s="83" t="s">
        <v>69</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70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x14ac:dyDescent="0.1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x14ac:dyDescent="0.15">
      <c r="A6" s="28" t="s">
        <v>111</v>
      </c>
      <c r="B6" s="33">
        <f>B7</f>
        <v>2016</v>
      </c>
      <c r="C6" s="33">
        <f t="shared" ref="C6:X6" si="3">C7</f>
        <v>212067</v>
      </c>
      <c r="D6" s="33">
        <f t="shared" si="3"/>
        <v>47</v>
      </c>
      <c r="E6" s="33">
        <f t="shared" si="3"/>
        <v>17</v>
      </c>
      <c r="F6" s="33">
        <f t="shared" si="3"/>
        <v>4</v>
      </c>
      <c r="G6" s="33">
        <f t="shared" si="3"/>
        <v>0</v>
      </c>
      <c r="H6" s="33" t="str">
        <f t="shared" si="3"/>
        <v>岐阜県　中津川市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26.42</v>
      </c>
      <c r="Q6" s="34">
        <f t="shared" si="3"/>
        <v>81.99</v>
      </c>
      <c r="R6" s="34">
        <f t="shared" si="3"/>
        <v>3672</v>
      </c>
      <c r="S6" s="34">
        <f t="shared" si="3"/>
        <v>80295</v>
      </c>
      <c r="T6" s="34">
        <f t="shared" si="3"/>
        <v>676.45</v>
      </c>
      <c r="U6" s="34">
        <f t="shared" si="3"/>
        <v>118.7</v>
      </c>
      <c r="V6" s="34">
        <f t="shared" si="3"/>
        <v>21078</v>
      </c>
      <c r="W6" s="34">
        <f t="shared" si="3"/>
        <v>6.3</v>
      </c>
      <c r="X6" s="34">
        <f t="shared" si="3"/>
        <v>3345.71</v>
      </c>
      <c r="Y6" s="35">
        <f>IF(Y7="",NA(),Y7)</f>
        <v>81.62</v>
      </c>
      <c r="Z6" s="35">
        <f t="shared" ref="Z6:AH6" si="4">IF(Z7="",NA(),Z7)</f>
        <v>80.510000000000005</v>
      </c>
      <c r="AA6" s="35">
        <f t="shared" si="4"/>
        <v>81.37</v>
      </c>
      <c r="AB6" s="35">
        <f t="shared" si="4"/>
        <v>80.88</v>
      </c>
      <c r="AC6" s="35">
        <f t="shared" si="4"/>
        <v>80.95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1534.94</v>
      </c>
      <c r="BG6" s="35">
        <f t="shared" ref="BG6:BO6" si="7">IF(BG7="",NA(),BG7)</f>
        <v>1435.79</v>
      </c>
      <c r="BH6" s="35">
        <f t="shared" si="7"/>
        <v>892.96</v>
      </c>
      <c r="BI6" s="35">
        <f t="shared" si="7"/>
        <v>817.75</v>
      </c>
      <c r="BJ6" s="35">
        <f t="shared" si="7"/>
        <v>762.11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56.6</v>
      </c>
      <c r="BR6" s="35">
        <f t="shared" ref="BR6:BZ6" si="8">IF(BR7="",NA(),BR7)</f>
        <v>55.4</v>
      </c>
      <c r="BS6" s="35">
        <f t="shared" si="8"/>
        <v>72.91</v>
      </c>
      <c r="BT6" s="35">
        <f t="shared" si="8"/>
        <v>71.97</v>
      </c>
      <c r="BU6" s="35">
        <f t="shared" si="8"/>
        <v>72.7</v>
      </c>
      <c r="BV6" s="35">
        <f t="shared" si="8"/>
        <v>62.83</v>
      </c>
      <c r="BW6" s="35">
        <f t="shared" si="8"/>
        <v>64.63</v>
      </c>
      <c r="BX6" s="35">
        <f t="shared" si="8"/>
        <v>66.56</v>
      </c>
      <c r="BY6" s="35">
        <f t="shared" si="8"/>
        <v>66.22</v>
      </c>
      <c r="BZ6" s="35">
        <f t="shared" si="8"/>
        <v>69.87</v>
      </c>
      <c r="CA6" s="34" t="str">
        <f>IF(CA7="","",IF(CA7="-","【-】","【"&amp;SUBSTITUTE(TEXT(CA7,"#,##0.00"),"-","△")&amp;"】"))</f>
        <v>【69.80】</v>
      </c>
      <c r="CB6" s="35">
        <f>IF(CB7="",NA(),CB7)</f>
        <v>310.42</v>
      </c>
      <c r="CC6" s="35">
        <f t="shared" ref="CC6:CK6" si="9">IF(CC7="",NA(),CC7)</f>
        <v>323.88</v>
      </c>
      <c r="CD6" s="35">
        <f t="shared" si="9"/>
        <v>257.79000000000002</v>
      </c>
      <c r="CE6" s="35">
        <f t="shared" si="9"/>
        <v>262.72000000000003</v>
      </c>
      <c r="CF6" s="35">
        <f t="shared" si="9"/>
        <v>260.24</v>
      </c>
      <c r="CG6" s="35">
        <f t="shared" si="9"/>
        <v>250.43</v>
      </c>
      <c r="CH6" s="35">
        <f t="shared" si="9"/>
        <v>245.75</v>
      </c>
      <c r="CI6" s="35">
        <f t="shared" si="9"/>
        <v>244.29</v>
      </c>
      <c r="CJ6" s="35">
        <f t="shared" si="9"/>
        <v>246.72</v>
      </c>
      <c r="CK6" s="35">
        <f t="shared" si="9"/>
        <v>234.96</v>
      </c>
      <c r="CL6" s="34" t="str">
        <f>IF(CL7="","",IF(CL7="-","【-】","【"&amp;SUBSTITUTE(TEXT(CL7,"#,##0.00"),"-","△")&amp;"】"))</f>
        <v>【232.54】</v>
      </c>
      <c r="CM6" s="35">
        <f>IF(CM7="",NA(),CM7)</f>
        <v>42.93</v>
      </c>
      <c r="CN6" s="35">
        <f t="shared" ref="CN6:CV6" si="10">IF(CN7="",NA(),CN7)</f>
        <v>43.37</v>
      </c>
      <c r="CO6" s="35">
        <f t="shared" si="10"/>
        <v>43.64</v>
      </c>
      <c r="CP6" s="35">
        <f t="shared" si="10"/>
        <v>43.97</v>
      </c>
      <c r="CQ6" s="35">
        <f t="shared" si="10"/>
        <v>44.84</v>
      </c>
      <c r="CR6" s="35">
        <f t="shared" si="10"/>
        <v>42.31</v>
      </c>
      <c r="CS6" s="35">
        <f t="shared" si="10"/>
        <v>43.65</v>
      </c>
      <c r="CT6" s="35">
        <f t="shared" si="10"/>
        <v>43.58</v>
      </c>
      <c r="CU6" s="35">
        <f t="shared" si="10"/>
        <v>41.35</v>
      </c>
      <c r="CV6" s="35">
        <f t="shared" si="10"/>
        <v>42.9</v>
      </c>
      <c r="CW6" s="34" t="str">
        <f>IF(CW7="","",IF(CW7="-","【-】","【"&amp;SUBSTITUTE(TEXT(CW7,"#,##0.00"),"-","△")&amp;"】"))</f>
        <v>【42.17】</v>
      </c>
      <c r="CX6" s="35">
        <f>IF(CX7="",NA(),CX7)</f>
        <v>88.95</v>
      </c>
      <c r="CY6" s="35">
        <f t="shared" ref="CY6:DG6" si="11">IF(CY7="",NA(),CY7)</f>
        <v>88.05</v>
      </c>
      <c r="CZ6" s="35">
        <f t="shared" si="11"/>
        <v>87.69</v>
      </c>
      <c r="DA6" s="35">
        <f t="shared" si="11"/>
        <v>88.46</v>
      </c>
      <c r="DB6" s="35">
        <f t="shared" si="11"/>
        <v>85.56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212067</v>
      </c>
      <c r="D7" s="37">
        <v>47</v>
      </c>
      <c r="E7" s="37">
        <v>17</v>
      </c>
      <c r="F7" s="37">
        <v>4</v>
      </c>
      <c r="G7" s="37">
        <v>0</v>
      </c>
      <c r="H7" s="37" t="s">
        <v>112</v>
      </c>
      <c r="I7" s="37" t="s">
        <v>113</v>
      </c>
      <c r="J7" s="37" t="s">
        <v>114</v>
      </c>
      <c r="K7" s="37" t="s">
        <v>115</v>
      </c>
      <c r="L7" s="37" t="s">
        <v>116</v>
      </c>
      <c r="M7" s="37"/>
      <c r="N7" s="38" t="s">
        <v>117</v>
      </c>
      <c r="O7" s="38" t="s">
        <v>118</v>
      </c>
      <c r="P7" s="38">
        <v>26.42</v>
      </c>
      <c r="Q7" s="38">
        <v>81.99</v>
      </c>
      <c r="R7" s="38">
        <v>3672</v>
      </c>
      <c r="S7" s="38">
        <v>80295</v>
      </c>
      <c r="T7" s="38">
        <v>676.45</v>
      </c>
      <c r="U7" s="38">
        <v>118.7</v>
      </c>
      <c r="V7" s="38">
        <v>21078</v>
      </c>
      <c r="W7" s="38">
        <v>6.3</v>
      </c>
      <c r="X7" s="38">
        <v>3345.71</v>
      </c>
      <c r="Y7" s="38">
        <v>81.62</v>
      </c>
      <c r="Z7" s="38">
        <v>80.510000000000005</v>
      </c>
      <c r="AA7" s="38">
        <v>81.37</v>
      </c>
      <c r="AB7" s="38">
        <v>80.88</v>
      </c>
      <c r="AC7" s="38">
        <v>80.95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1534.94</v>
      </c>
      <c r="BG7" s="38">
        <v>1435.79</v>
      </c>
      <c r="BH7" s="38">
        <v>892.96</v>
      </c>
      <c r="BI7" s="38">
        <v>817.75</v>
      </c>
      <c r="BJ7" s="38">
        <v>762.11</v>
      </c>
      <c r="BK7" s="38">
        <v>1622.51</v>
      </c>
      <c r="BL7" s="38">
        <v>1569.13</v>
      </c>
      <c r="BM7" s="38">
        <v>1436</v>
      </c>
      <c r="BN7" s="38">
        <v>1434.89</v>
      </c>
      <c r="BO7" s="38">
        <v>1298.9100000000001</v>
      </c>
      <c r="BP7" s="38">
        <v>1348.09</v>
      </c>
      <c r="BQ7" s="38">
        <v>56.6</v>
      </c>
      <c r="BR7" s="38">
        <v>55.4</v>
      </c>
      <c r="BS7" s="38">
        <v>72.91</v>
      </c>
      <c r="BT7" s="38">
        <v>71.97</v>
      </c>
      <c r="BU7" s="38">
        <v>72.7</v>
      </c>
      <c r="BV7" s="38">
        <v>62.83</v>
      </c>
      <c r="BW7" s="38">
        <v>64.63</v>
      </c>
      <c r="BX7" s="38">
        <v>66.56</v>
      </c>
      <c r="BY7" s="38">
        <v>66.22</v>
      </c>
      <c r="BZ7" s="38">
        <v>69.87</v>
      </c>
      <c r="CA7" s="38">
        <v>69.8</v>
      </c>
      <c r="CB7" s="38">
        <v>310.42</v>
      </c>
      <c r="CC7" s="38">
        <v>323.88</v>
      </c>
      <c r="CD7" s="38">
        <v>257.79000000000002</v>
      </c>
      <c r="CE7" s="38">
        <v>262.72000000000003</v>
      </c>
      <c r="CF7" s="38">
        <v>260.24</v>
      </c>
      <c r="CG7" s="38">
        <v>250.43</v>
      </c>
      <c r="CH7" s="38">
        <v>245.75</v>
      </c>
      <c r="CI7" s="38">
        <v>244.29</v>
      </c>
      <c r="CJ7" s="38">
        <v>246.72</v>
      </c>
      <c r="CK7" s="38">
        <v>234.96</v>
      </c>
      <c r="CL7" s="38">
        <v>232.54</v>
      </c>
      <c r="CM7" s="38">
        <v>42.93</v>
      </c>
      <c r="CN7" s="38">
        <v>43.37</v>
      </c>
      <c r="CO7" s="38">
        <v>43.64</v>
      </c>
      <c r="CP7" s="38">
        <v>43.97</v>
      </c>
      <c r="CQ7" s="38">
        <v>44.84</v>
      </c>
      <c r="CR7" s="38">
        <v>42.31</v>
      </c>
      <c r="CS7" s="38">
        <v>43.65</v>
      </c>
      <c r="CT7" s="38">
        <v>43.58</v>
      </c>
      <c r="CU7" s="38">
        <v>41.35</v>
      </c>
      <c r="CV7" s="38">
        <v>42.9</v>
      </c>
      <c r="CW7" s="38">
        <v>42.17</v>
      </c>
      <c r="CX7" s="38">
        <v>88.95</v>
      </c>
      <c r="CY7" s="38">
        <v>88.05</v>
      </c>
      <c r="CZ7" s="38">
        <v>87.69</v>
      </c>
      <c r="DA7" s="38">
        <v>88.46</v>
      </c>
      <c r="DB7" s="38">
        <v>85.56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2018-02-19T00:47:29Z</cp:lastPrinted>
  <dcterms:created xsi:type="dcterms:W3CDTF">2017-12-25T02:19:38Z</dcterms:created>
  <dcterms:modified xsi:type="dcterms:W3CDTF">2018-02-19T00:47:30Z</dcterms:modified>
  <cp:category/>
</cp:coreProperties>
</file>