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Ｈ２７（庁外）\経営比較分析\回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<sst xmlns="http://schemas.openxmlformats.org/spreadsheetml/2006/main" count="221" uniqueCount="111">
  <si>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</si>
  <si>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</si>
  <si>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</si>
  <si>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</si>
  <si>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</si>
  <si>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</si>
  <si>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</si>
  <si>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</si>
  <si>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</si>
  <si>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</si>
  <si>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</si>
  <si>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</si>
  <si>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</si>
  <si>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</si>
  <si>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</si>
  <si>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</si>
  <si>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</si>
  <si>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</si>
  <si>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</si>
  <si>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</si>
  <si>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</si>
  <si>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</si>
  <si>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</si>
  <si>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</si>
  <si>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</si>
  <si>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</si>
  <si>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</si>
  <si>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</si>
  <si>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</si>
  <si>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</si>
  <si>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</si>
  <si>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</si>
  <si>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</si>
  <si>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</si>
  <si>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</si>
  <si>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</si>
  <si>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</si>
  <si>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</si>
  <si>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</si>
  <si>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</si>
  <si>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</si>
  <si>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</si>
  <si>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</si>
  <si>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</si>
  <si>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</si>
  <si>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</si>
  <si>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</si>
  <si>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</si>
  <si>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</si>
  <si>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</si>
  <si>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</si>
  <si>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</si>
  <si>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</si>
  <si>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</si>
  <si>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</si>
  <si>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</si>
  <si>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</si>
  <si>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</si>
  <si>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</si>
  <si>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</si>
  <si>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</si>
  <si>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</si>
  <si>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</si>
  <si>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</si>
  <si>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</si>
  <si>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</si>
  <si>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</si>
  <si>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</si>
  <si>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</si>
  <si>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</si>
  <si>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</si>
  <si>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</si>
  <si>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</si>
  <si>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</si>
  <si>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</si>
  <si>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</si>
  <si>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</si>
  <si>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</si>
  <si>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</si>
  <si>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</si>
  <si>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</si>
  <si>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</si>
  <si>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</si>
  <si>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</si>
  <si>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</si>
  <si>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</si>
  <si>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</si>
  <si>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</si>
  <si>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</si>
  <si>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</si>
  <si>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</si>
  <si>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</si>
  <si>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</si>
  <si>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</si>
  <si>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</si>
  <si>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</si>
  <si>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</si>
  <si>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</si>
  <si>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</si>
  <si>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</si>
  <si>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</si>
  <si>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</si>
  <si>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</si>
  <si>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</si>
  <si>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</si>
  <si>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</si>
  <si>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</si>
  <si>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</si>
  <si>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安定しているが、一般会計からの繰入金に依存しています。また当市の人口は、近年減少傾向が続いており、また、節水型設備の普及により、処理水量は減少傾向であるため、施設利用率等、課題となっている。
　管路の更新は、管渠の改築等の必要性を把握し、計画的な更新を検討する必要がある。</t>
    <rPh sb="1" eb="3">
      <t>ケイエイ</t>
    </rPh>
    <rPh sb="3" eb="5">
      <t>ジョウキョウ</t>
    </rPh>
    <rPh sb="7" eb="9">
      <t>アンテイ</t>
    </rPh>
    <rPh sb="15" eb="17">
      <t>イッパン</t>
    </rPh>
    <rPh sb="17" eb="19">
      <t>カイケイ</t>
    </rPh>
    <rPh sb="22" eb="24">
      <t>クリイレ</t>
    </rPh>
    <rPh sb="24" eb="25">
      <t>キン</t>
    </rPh>
    <rPh sb="26" eb="28">
      <t>イゾン</t>
    </rPh>
    <rPh sb="36" eb="38">
      <t>トウシ</t>
    </rPh>
    <rPh sb="71" eb="73">
      <t>ショリ</t>
    </rPh>
    <rPh sb="73" eb="75">
      <t>スイリョウ</t>
    </rPh>
    <rPh sb="76" eb="78">
      <t>ゲンショウ</t>
    </rPh>
    <rPh sb="78" eb="80">
      <t>ケイコウ</t>
    </rPh>
    <rPh sb="86" eb="88">
      <t>シセツ</t>
    </rPh>
    <rPh sb="88" eb="91">
      <t>リヨウリツ</t>
    </rPh>
    <rPh sb="91" eb="92">
      <t>トウ</t>
    </rPh>
    <rPh sb="93" eb="95">
      <t>カダイ</t>
    </rPh>
    <rPh sb="104" eb="106">
      <t>カンロ</t>
    </rPh>
    <rPh sb="107" eb="109">
      <t>コウシン</t>
    </rPh>
    <rPh sb="128" eb="129">
      <t>テキ</t>
    </rPh>
    <phoneticPr fontId="4"/>
  </si>
  <si>
    <t>　管渠の更新時期はまだであるが、機器の更新経費は増加傾向にある。今後資産整理を行い長寿命化計画を策定し計画的な更新を図ります。</t>
    <rPh sb="1" eb="2">
      <t>カン</t>
    </rPh>
    <rPh sb="2" eb="3">
      <t>キョ</t>
    </rPh>
    <rPh sb="4" eb="6">
      <t>コウシン</t>
    </rPh>
    <rPh sb="6" eb="8">
      <t>ジキ</t>
    </rPh>
    <rPh sb="16" eb="18">
      <t>キキ</t>
    </rPh>
    <rPh sb="19" eb="21">
      <t>コウシン</t>
    </rPh>
    <rPh sb="21" eb="23">
      <t>ケイヒ</t>
    </rPh>
    <rPh sb="24" eb="26">
      <t>ゾウカ</t>
    </rPh>
    <rPh sb="26" eb="28">
      <t>ケイコウ</t>
    </rPh>
    <rPh sb="32" eb="34">
      <t>コンゴ</t>
    </rPh>
    <rPh sb="34" eb="36">
      <t>シサン</t>
    </rPh>
    <rPh sb="36" eb="38">
      <t>セイリ</t>
    </rPh>
    <rPh sb="39" eb="40">
      <t>オコナ</t>
    </rPh>
    <rPh sb="41" eb="42">
      <t>チョウ</t>
    </rPh>
    <rPh sb="42" eb="45">
      <t>ジュミョウカ</t>
    </rPh>
    <rPh sb="45" eb="47">
      <t>ケイカク</t>
    </rPh>
    <rPh sb="48" eb="50">
      <t>サクテイ</t>
    </rPh>
    <rPh sb="51" eb="54">
      <t>ケイカクテキ</t>
    </rPh>
    <rPh sb="55" eb="57">
      <t>コウシン</t>
    </rPh>
    <rPh sb="58" eb="59">
      <t>ハカ</t>
    </rPh>
    <phoneticPr fontId="4"/>
  </si>
  <si>
    <t xml:space="preserve">●収益的収支比率、企業債残高対事業規模比率
　『収益的収支比率』は約８０％程度であり、『企業債残高対事業規模比率』については年々減少しておりますが一般会計からの繰入金に依存しており一般会計負担分が年々増加している事が要因となります。今後計画に基づいて確実な履行に努めていきます。
●経費回収率
　100％には達していませんが伸びてきています。H26に大幅に伸びている要因は使用費税増税による料金収入の増と人件費の減によるものです。一般会計からの繰入金に依存しているのが現状です、今後は料金改定等による使用料収入の増を図ります。
●汚水処理原価
　類似団体平均値より上回ってはいます、中山間地域で地理的要因により処理施設が多く点在しており維持管理費が高くなっています。今後も引き続き経費節減に努めていきます。
●施設利用率　
　ほぼ類似団体平均値と同程度です、今後も適切に処理場の整備に努めていきます。
●水洗化率
　類似団体平均値を下回り減少傾向です、その要因は人口減少によるものであり、今後も戸別訪問等水洗化促進に取り組んでいきます。
</t>
    <rPh sb="33" eb="34">
      <t>ヤク</t>
    </rPh>
    <rPh sb="37" eb="39">
      <t>テイド</t>
    </rPh>
    <rPh sb="62" eb="64">
      <t>ネンネン</t>
    </rPh>
    <rPh sb="64" eb="66">
      <t>ゲンショウ</t>
    </rPh>
    <rPh sb="116" eb="118">
      <t>コンゴ</t>
    </rPh>
    <rPh sb="141" eb="143">
      <t>ケイヒ</t>
    </rPh>
    <rPh sb="143" eb="145">
      <t>カイシュウ</t>
    </rPh>
    <rPh sb="145" eb="146">
      <t>リツ</t>
    </rPh>
    <rPh sb="154" eb="155">
      <t>タッ</t>
    </rPh>
    <rPh sb="162" eb="163">
      <t>ノ</t>
    </rPh>
    <rPh sb="175" eb="177">
      <t>オオハバ</t>
    </rPh>
    <rPh sb="178" eb="179">
      <t>ノ</t>
    </rPh>
    <rPh sb="183" eb="185">
      <t>ヨウイン</t>
    </rPh>
    <rPh sb="186" eb="188">
      <t>シヨウ</t>
    </rPh>
    <rPh sb="188" eb="189">
      <t>ヒ</t>
    </rPh>
    <rPh sb="189" eb="190">
      <t>ゼイ</t>
    </rPh>
    <rPh sb="190" eb="192">
      <t>ゾウゼイ</t>
    </rPh>
    <rPh sb="195" eb="197">
      <t>リョウキン</t>
    </rPh>
    <rPh sb="197" eb="199">
      <t>シュウニュウ</t>
    </rPh>
    <rPh sb="200" eb="201">
      <t>ゾウ</t>
    </rPh>
    <rPh sb="202" eb="205">
      <t>ジンケンヒ</t>
    </rPh>
    <rPh sb="206" eb="207">
      <t>ゲン</t>
    </rPh>
    <rPh sb="234" eb="236">
      <t>ゲンジョウ</t>
    </rPh>
    <rPh sb="239" eb="241">
      <t>コンゴ</t>
    </rPh>
    <rPh sb="242" eb="244">
      <t>リョウキン</t>
    </rPh>
    <rPh sb="244" eb="246">
      <t>カイテイ</t>
    </rPh>
    <rPh sb="246" eb="247">
      <t>トウ</t>
    </rPh>
    <rPh sb="250" eb="253">
      <t>シヨウリョウ</t>
    </rPh>
    <rPh sb="253" eb="255">
      <t>シュウニュウ</t>
    </rPh>
    <rPh sb="256" eb="257">
      <t>ゾウ</t>
    </rPh>
    <rPh sb="258" eb="259">
      <t>ハカ</t>
    </rPh>
    <rPh sb="277" eb="279">
      <t>ヘイキン</t>
    </rPh>
    <rPh sb="279" eb="280">
      <t>チ</t>
    </rPh>
    <rPh sb="282" eb="284">
      <t>ウワマワ</t>
    </rPh>
    <rPh sb="293" eb="294">
      <t>カン</t>
    </rPh>
    <rPh sb="294" eb="296">
      <t>チイキ</t>
    </rPh>
    <rPh sb="297" eb="300">
      <t>チリテキ</t>
    </rPh>
    <rPh sb="300" eb="302">
      <t>ヨウイン</t>
    </rPh>
    <rPh sb="305" eb="307">
      <t>ショリ</t>
    </rPh>
    <rPh sb="307" eb="309">
      <t>シセツ</t>
    </rPh>
    <rPh sb="310" eb="311">
      <t>オオ</t>
    </rPh>
    <rPh sb="312" eb="314">
      <t>テンザイ</t>
    </rPh>
    <rPh sb="318" eb="320">
      <t>イジ</t>
    </rPh>
    <rPh sb="320" eb="323">
      <t>カンリヒ</t>
    </rPh>
    <rPh sb="324" eb="325">
      <t>タカ</t>
    </rPh>
    <rPh sb="373" eb="376">
      <t>ドウテイド</t>
    </rPh>
    <rPh sb="412" eb="415">
      <t>ヘイキンチ</t>
    </rPh>
    <rPh sb="416" eb="418">
      <t>シタマワ</t>
    </rPh>
    <rPh sb="419" eb="421">
      <t>ゲンショウ</t>
    </rPh>
    <rPh sb="421" eb="423">
      <t>ケイコウ</t>
    </rPh>
    <rPh sb="428" eb="430">
      <t>ヨウイン</t>
    </rPh>
    <rPh sb="431" eb="433">
      <t>ジンコウ</t>
    </rPh>
    <rPh sb="433" eb="435">
      <t>ゲンショウ</t>
    </rPh>
    <rPh sb="447" eb="449">
      <t>コベツ</t>
    </rPh>
    <rPh sb="449" eb="451">
      <t>ホウモン</t>
    </rPh>
    <rPh sb="451" eb="452">
      <t>ナド</t>
    </rPh>
    <rPh sb="455" eb="457">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</si>
</sst>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102624"/>
        <c:axId val="16310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63102624"/>
        <c:axId val="163103016"/>
      </c:lineChart>
      <c:dateAx>
        <c:axId val="163102624"/>
        <c:scaling>
          <c:orientation val="minMax"/>
        </c:scaling>
        <c:delete val="1"/>
        <c:axPos val="b"/>
        <c:numFmt formatCode="ge" sourceLinked="1"/>
        <c:majorTickMark val="none"/>
        <c:minorTickMark val="none"/>
        <c:tickLblPos val="none"/>
        <c:crossAx val="163103016"/>
        <c:crosses val="autoZero"/>
        <c:auto val="1"/>
        <c:lblOffset val="100"/>
        <c:baseTimeUnit val="years"/>
      </c:dateAx>
      <c:valAx>
        <c:axId val="16310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42.67</c:v>
                </c:pt>
                <c:pt idx="1">
                  <c:v>43.17</c:v>
                </c:pt>
                <c:pt idx="2">
                  <c:v>42.93</c:v>
                </c:pt>
                <c:pt idx="3">
                  <c:v>43.37</c:v>
                </c:pt>
                <c:pt idx="4">
                  <c:v>43.64</c:v>
                </c:pt>
              </c:numCache>
            </c:numRef>
          </c:val>
        </c:ser>
        <c:dLbls>
          <c:showLegendKey val="0"/>
          <c:showVal val="0"/>
          <c:showCatName val="0"/>
          <c:showSerName val="0"/>
          <c:showPercent val="0"/>
          <c:showBubbleSize val="0"/>
        </c:dLbls>
        <c:gapWidth val="150"/>
        <c:axId val="164832696"/>
        <c:axId val="16483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64832696"/>
        <c:axId val="164832304"/>
      </c:lineChart>
      <c:dateAx>
        <c:axId val="164832696"/>
        <c:scaling>
          <c:orientation val="minMax"/>
        </c:scaling>
        <c:delete val="1"/>
        <c:axPos val="b"/>
        <c:numFmt formatCode="ge" sourceLinked="1"/>
        <c:majorTickMark val="none"/>
        <c:minorTickMark val="none"/>
        <c:tickLblPos val="none"/>
        <c:crossAx val="164832304"/>
        <c:crosses val="autoZero"/>
        <c:auto val="1"/>
        <c:lblOffset val="100"/>
        <c:baseTimeUnit val="years"/>
      </c:dateAx>
      <c:valAx>
        <c:axId val="1648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87.04</c:v>
                </c:pt>
                <c:pt idx="1">
                  <c:v>87.75</c:v>
                </c:pt>
                <c:pt idx="2">
                  <c:v>88.95</c:v>
                </c:pt>
                <c:pt idx="3">
                  <c:v>88.05</c:v>
                </c:pt>
                <c:pt idx="4">
                  <c:v>87.69</c:v>
                </c:pt>
              </c:numCache>
            </c:numRef>
          </c:val>
        </c:ser>
        <c:dLbls>
          <c:showLegendKey val="0"/>
          <c:showVal val="0"/>
          <c:showCatName val="0"/>
          <c:showSerName val="0"/>
          <c:showPercent val="0"/>
          <c:showBubbleSize val="0"/>
        </c:dLbls>
        <c:gapWidth val="150"/>
        <c:axId val="165028448"/>
        <c:axId val="16502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65028448"/>
        <c:axId val="165028840"/>
      </c:lineChart>
      <c:dateAx>
        <c:axId val="165028448"/>
        <c:scaling>
          <c:orientation val="minMax"/>
        </c:scaling>
        <c:delete val="1"/>
        <c:axPos val="b"/>
        <c:numFmt formatCode="ge" sourceLinked="1"/>
        <c:majorTickMark val="none"/>
        <c:minorTickMark val="none"/>
        <c:tickLblPos val="none"/>
        <c:crossAx val="165028840"/>
        <c:crosses val="autoZero"/>
        <c:auto val="1"/>
        <c:lblOffset val="100"/>
        <c:baseTimeUnit val="years"/>
      </c:dateAx>
      <c:valAx>
        <c:axId val="1650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83.69</c:v>
                </c:pt>
                <c:pt idx="1">
                  <c:v>80.2</c:v>
                </c:pt>
                <c:pt idx="2">
                  <c:v>81.62</c:v>
                </c:pt>
                <c:pt idx="3">
                  <c:v>80.510000000000005</c:v>
                </c:pt>
                <c:pt idx="4">
                  <c:v>81.37</c:v>
                </c:pt>
              </c:numCache>
            </c:numRef>
          </c:val>
        </c:ser>
        <c:dLbls>
          <c:showLegendKey val="0"/>
          <c:showVal val="0"/>
          <c:showCatName val="0"/>
          <c:showSerName val="0"/>
          <c:showPercent val="0"/>
          <c:showBubbleSize val="0"/>
        </c:dLbls>
        <c:gapWidth val="150"/>
        <c:axId val="163104192"/>
        <c:axId val="16310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04192"/>
        <c:axId val="163104584"/>
      </c:lineChart>
      <c:dateAx>
        <c:axId val="163104192"/>
        <c:scaling>
          <c:orientation val="minMax"/>
        </c:scaling>
        <c:delete val="1"/>
        <c:axPos val="b"/>
        <c:numFmt formatCode="ge" sourceLinked="1"/>
        <c:majorTickMark val="none"/>
        <c:minorTickMark val="none"/>
        <c:tickLblPos val="none"/>
        <c:crossAx val="163104584"/>
        <c:crosses val="autoZero"/>
        <c:auto val="1"/>
        <c:lblOffset val="100"/>
        <c:baseTimeUnit val="years"/>
      </c:dateAx>
      <c:valAx>
        <c:axId val="16310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29168"/>
        <c:axId val="16482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29168"/>
        <c:axId val="164829560"/>
      </c:lineChart>
      <c:dateAx>
        <c:axId val="164829168"/>
        <c:scaling>
          <c:orientation val="minMax"/>
        </c:scaling>
        <c:delete val="1"/>
        <c:axPos val="b"/>
        <c:numFmt formatCode="ge" sourceLinked="1"/>
        <c:majorTickMark val="none"/>
        <c:minorTickMark val="none"/>
        <c:tickLblPos val="none"/>
        <c:crossAx val="164829560"/>
        <c:crosses val="autoZero"/>
        <c:auto val="1"/>
        <c:lblOffset val="100"/>
        <c:baseTimeUnit val="years"/>
      </c:dateAx>
      <c:valAx>
        <c:axId val="1648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2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30736"/>
        <c:axId val="16483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30736"/>
        <c:axId val="164831128"/>
      </c:lineChart>
      <c:dateAx>
        <c:axId val="164830736"/>
        <c:scaling>
          <c:orientation val="minMax"/>
        </c:scaling>
        <c:delete val="1"/>
        <c:axPos val="b"/>
        <c:numFmt formatCode="ge" sourceLinked="1"/>
        <c:majorTickMark val="none"/>
        <c:minorTickMark val="none"/>
        <c:tickLblPos val="none"/>
        <c:crossAx val="164831128"/>
        <c:crosses val="autoZero"/>
        <c:auto val="1"/>
        <c:lblOffset val="100"/>
        <c:baseTimeUnit val="years"/>
      </c:dateAx>
      <c:valAx>
        <c:axId val="16483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38624"/>
        <c:axId val="16443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38624"/>
        <c:axId val="164439016"/>
      </c:lineChart>
      <c:dateAx>
        <c:axId val="164438624"/>
        <c:scaling>
          <c:orientation val="minMax"/>
        </c:scaling>
        <c:delete val="1"/>
        <c:axPos val="b"/>
        <c:numFmt formatCode="ge" sourceLinked="1"/>
        <c:majorTickMark val="none"/>
        <c:minorTickMark val="none"/>
        <c:tickLblPos val="none"/>
        <c:crossAx val="164439016"/>
        <c:crosses val="autoZero"/>
        <c:auto val="1"/>
        <c:lblOffset val="100"/>
        <c:baseTimeUnit val="years"/>
      </c:dateAx>
      <c:valAx>
        <c:axId val="16443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40584"/>
        <c:axId val="16444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40584"/>
        <c:axId val="164440976"/>
      </c:lineChart>
      <c:dateAx>
        <c:axId val="164440584"/>
        <c:scaling>
          <c:orientation val="minMax"/>
        </c:scaling>
        <c:delete val="1"/>
        <c:axPos val="b"/>
        <c:numFmt formatCode="ge" sourceLinked="1"/>
        <c:majorTickMark val="none"/>
        <c:minorTickMark val="none"/>
        <c:tickLblPos val="none"/>
        <c:crossAx val="164440976"/>
        <c:crosses val="autoZero"/>
        <c:auto val="1"/>
        <c:lblOffset val="100"/>
        <c:baseTimeUnit val="years"/>
      </c:dateAx>
      <c:valAx>
        <c:axId val="1644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4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681.39</c:v>
                </c:pt>
                <c:pt idx="1">
                  <c:v>1630.48</c:v>
                </c:pt>
                <c:pt idx="2">
                  <c:v>1534.94</c:v>
                </c:pt>
                <c:pt idx="3">
                  <c:v>1435.79</c:v>
                </c:pt>
                <c:pt idx="4">
                  <c:v>892.96</c:v>
                </c:pt>
              </c:numCache>
            </c:numRef>
          </c:val>
        </c:ser>
        <c:dLbls>
          <c:showLegendKey val="0"/>
          <c:showVal val="0"/>
          <c:showCatName val="0"/>
          <c:showSerName val="0"/>
          <c:showPercent val="0"/>
          <c:showBubbleSize val="0"/>
        </c:dLbls>
        <c:gapWidth val="150"/>
        <c:axId val="164502720"/>
        <c:axId val="1645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64502720"/>
        <c:axId val="164503112"/>
      </c:lineChart>
      <c:dateAx>
        <c:axId val="164502720"/>
        <c:scaling>
          <c:orientation val="minMax"/>
        </c:scaling>
        <c:delete val="1"/>
        <c:axPos val="b"/>
        <c:numFmt formatCode="ge" sourceLinked="1"/>
        <c:majorTickMark val="none"/>
        <c:minorTickMark val="none"/>
        <c:tickLblPos val="none"/>
        <c:crossAx val="164503112"/>
        <c:crosses val="autoZero"/>
        <c:auto val="1"/>
        <c:lblOffset val="100"/>
        <c:baseTimeUnit val="years"/>
      </c:dateAx>
      <c:valAx>
        <c:axId val="1645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90.59</c:v>
                </c:pt>
                <c:pt idx="1">
                  <c:v>53.32</c:v>
                </c:pt>
                <c:pt idx="2">
                  <c:v>56.6</c:v>
                </c:pt>
                <c:pt idx="3">
                  <c:v>55.4</c:v>
                </c:pt>
                <c:pt idx="4">
                  <c:v>72.91</c:v>
                </c:pt>
              </c:numCache>
            </c:numRef>
          </c:val>
        </c:ser>
        <c:dLbls>
          <c:showLegendKey val="0"/>
          <c:showVal val="0"/>
          <c:showCatName val="0"/>
          <c:showSerName val="0"/>
          <c:showPercent val="0"/>
          <c:showBubbleSize val="0"/>
        </c:dLbls>
        <c:gapWidth val="150"/>
        <c:axId val="164440192"/>
        <c:axId val="1645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64440192"/>
        <c:axId val="164504288"/>
      </c:lineChart>
      <c:dateAx>
        <c:axId val="164440192"/>
        <c:scaling>
          <c:orientation val="minMax"/>
        </c:scaling>
        <c:delete val="1"/>
        <c:axPos val="b"/>
        <c:numFmt formatCode="ge" sourceLinked="1"/>
        <c:majorTickMark val="none"/>
        <c:minorTickMark val="none"/>
        <c:tickLblPos val="none"/>
        <c:crossAx val="164504288"/>
        <c:crosses val="autoZero"/>
        <c:auto val="1"/>
        <c:lblOffset val="100"/>
        <c:baseTimeUnit val="years"/>
      </c:dateAx>
      <c:valAx>
        <c:axId val="1645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181.45</c:v>
                </c:pt>
                <c:pt idx="1">
                  <c:v>324.68</c:v>
                </c:pt>
                <c:pt idx="2">
                  <c:v>310.42</c:v>
                </c:pt>
                <c:pt idx="3">
                  <c:v>323.88</c:v>
                </c:pt>
                <c:pt idx="4">
                  <c:v>257.79000000000002</c:v>
                </c:pt>
              </c:numCache>
            </c:numRef>
          </c:val>
        </c:ser>
        <c:dLbls>
          <c:showLegendKey val="0"/>
          <c:showVal val="0"/>
          <c:showCatName val="0"/>
          <c:showSerName val="0"/>
          <c:showPercent val="0"/>
          <c:showBubbleSize val="0"/>
        </c:dLbls>
        <c:gapWidth val="150"/>
        <c:axId val="164438232"/>
        <c:axId val="1644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64438232"/>
        <c:axId val="164437840"/>
      </c:lineChart>
      <c:dateAx>
        <c:axId val="164438232"/>
        <c:scaling>
          <c:orientation val="minMax"/>
        </c:scaling>
        <c:delete val="1"/>
        <c:axPos val="b"/>
        <c:numFmt formatCode="ge" sourceLinked="1"/>
        <c:majorTickMark val="none"/>
        <c:minorTickMark val="none"/>
        <c:tickLblPos val="none"/>
        <c:crossAx val="164437840"/>
        <c:crosses val="autoZero"/>
        <c:auto val="1"/>
        <c:lblOffset val="100"/>
        <c:baseTimeUnit val="years"/>
      </c:dateAx>
      <c:valAx>
        <c:axId val="1644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55"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岐阜県　中津川市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81613</v>
      </c>
      <c r="AM8" s="64"/>
      <c r="AN8" s="64"/>
      <c r="AO8" s="64"/>
      <c r="AP8" s="64"/>
      <c r="AQ8" s="64"/>
      <c r="AR8" s="64"/>
      <c r="AS8" s="64"/>
      <c r="AT8" s="63">
        <f>データ!S6</f>
        <v>676.45</v>
      </c>
      <c r="AU8" s="63"/>
      <c r="AV8" s="63"/>
      <c r="AW8" s="63"/>
      <c r="AX8" s="63"/>
      <c r="AY8" s="63"/>
      <c r="AZ8" s="63"/>
      <c r="BA8" s="63"/>
      <c r="BB8" s="63">
        <f>データ!T6</f>
        <v>120.65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29.7</v>
      </c>
      <c r="Q10" s="63"/>
      <c r="R10" s="63"/>
      <c r="S10" s="63"/>
      <c r="T10" s="63"/>
      <c r="U10" s="63"/>
      <c r="V10" s="63"/>
      <c r="W10" s="63">
        <f>データ!P6</f>
        <v>83.26</v>
      </c>
      <c r="X10" s="63"/>
      <c r="Y10" s="63"/>
      <c r="Z10" s="63"/>
      <c r="AA10" s="63"/>
      <c r="AB10" s="63"/>
      <c r="AC10" s="63"/>
      <c r="AD10" s="64">
        <f>データ!Q6</f>
        <v>3672</v>
      </c>
      <c r="AE10" s="64"/>
      <c r="AF10" s="64"/>
      <c r="AG10" s="64"/>
      <c r="AH10" s="64"/>
      <c r="AI10" s="64"/>
      <c r="AJ10" s="64"/>
      <c r="AK10" s="2"/>
      <c r="AL10" s="64">
        <f>データ!U6</f>
        <v>24091</v>
      </c>
      <c r="AM10" s="64"/>
      <c r="AN10" s="64"/>
      <c r="AO10" s="64"/>
      <c r="AP10" s="64"/>
      <c r="AQ10" s="64"/>
      <c r="AR10" s="64"/>
      <c r="AS10" s="64"/>
      <c r="AT10" s="63">
        <f>データ!V6</f>
        <v>6.28</v>
      </c>
      <c r="AU10" s="63"/>
      <c r="AV10" s="63"/>
      <c r="AW10" s="63"/>
      <c r="AX10" s="63"/>
      <c r="AY10" s="63"/>
      <c r="AZ10" s="63"/>
      <c r="BA10" s="63"/>
      <c r="BB10" s="63">
        <f>データ!W6</f>
        <v>3836.15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212067</v>
      </c>
      <c r="D6" s="31">
        <f t="shared" si="3"/>
        <v>47</v>
      </c>
      <c r="E6" s="31">
        <f t="shared" si="3"/>
        <v>17</v>
      </c>
      <c r="F6" s="31">
        <f t="shared" si="3"/>
        <v>4</v>
      </c>
      <c r="G6" s="31">
        <f t="shared" si="3"/>
        <v>0</v>
      </c>
      <c r="H6" s="31" t="str">
        <f t="shared" si="3"/>
        <v>岐阜県　中津川市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29.7</v>
      </c>
      <c r="P6" s="32">
        <f t="shared" si="3"/>
        <v>83.26</v>
      </c>
      <c r="Q6" s="32">
        <f t="shared" si="3"/>
        <v>3672</v>
      </c>
      <c r="R6" s="32">
        <f t="shared" si="3"/>
        <v>81613</v>
      </c>
      <c r="S6" s="32">
        <f t="shared" si="3"/>
        <v>676.45</v>
      </c>
      <c r="T6" s="32">
        <f t="shared" si="3"/>
        <v>120.65</v>
      </c>
      <c r="U6" s="32">
        <f t="shared" si="3"/>
        <v>24091</v>
      </c>
      <c r="V6" s="32">
        <f t="shared" si="3"/>
        <v>6.28</v>
      </c>
      <c r="W6" s="32">
        <f t="shared" si="3"/>
        <v>3836.15</v>
      </c>
      <c r="X6" s="33">
        <f>IF(X7="",NA(),X7)</f>
        <v>83.69</v>
      </c>
      <c r="Y6" s="33">
        <f t="shared" ref="Y6:AG6" si="4">IF(Y7="",NA(),Y7)</f>
        <v>80.2</v>
      </c>
      <c r="Z6" s="33">
        <f t="shared" si="4"/>
        <v>81.62</v>
      </c>
      <c r="AA6" s="33">
        <f t="shared" si="4"/>
        <v>80.510000000000005</v>
      </c>
      <c r="AB6" s="33">
        <f t="shared" si="4"/>
        <v>81.37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681.39</v>
      </c>
      <c r="BF6" s="33">
        <f t="shared" ref="BF6:BN6" si="7">IF(BF7="",NA(),BF7)</f>
        <v>1630.48</v>
      </c>
      <c r="BG6" s="33">
        <f t="shared" si="7"/>
        <v>1534.94</v>
      </c>
      <c r="BH6" s="33">
        <f t="shared" si="7"/>
        <v>1435.79</v>
      </c>
      <c r="BI6" s="33">
        <f t="shared" si="7"/>
        <v>892.96</v>
      </c>
      <c r="BJ6" s="33">
        <f t="shared" si="7"/>
        <v>1868.17</v>
      </c>
      <c r="BK6" s="33">
        <f t="shared" si="7"/>
        <v>1764.87</v>
      </c>
      <c r="BL6" s="33">
        <f t="shared" si="7"/>
        <v>1622.51</v>
      </c>
      <c r="BM6" s="33">
        <f t="shared" si="7"/>
        <v>1569.13</v>
      </c>
      <c r="BN6" s="33">
        <f t="shared" si="7"/>
        <v>1436</v>
      </c>
      <c r="BO6" s="32" t="str">
        <f>IF(BO7="","",IF(BO7="-","【-】","【"&amp;SUBSTITUTE(TEXT(BO7,"#,##0.00"),"-","△")&amp;"】"))</f>
        <v>【1,479.31】</v>
      </c>
      <c r="BP6" s="33">
        <f>IF(BP7="",NA(),BP7)</f>
        <v>90.59</v>
      </c>
      <c r="BQ6" s="33">
        <f t="shared" ref="BQ6:BY6" si="8">IF(BQ7="",NA(),BQ7)</f>
        <v>53.32</v>
      </c>
      <c r="BR6" s="33">
        <f t="shared" si="8"/>
        <v>56.6</v>
      </c>
      <c r="BS6" s="33">
        <f t="shared" si="8"/>
        <v>55.4</v>
      </c>
      <c r="BT6" s="33">
        <f t="shared" si="8"/>
        <v>72.91</v>
      </c>
      <c r="BU6" s="33">
        <f t="shared" si="8"/>
        <v>55.15</v>
      </c>
      <c r="BV6" s="33">
        <f t="shared" si="8"/>
        <v>60.75</v>
      </c>
      <c r="BW6" s="33">
        <f t="shared" si="8"/>
        <v>62.83</v>
      </c>
      <c r="BX6" s="33">
        <f t="shared" si="8"/>
        <v>64.63</v>
      </c>
      <c r="BY6" s="33">
        <f t="shared" si="8"/>
        <v>66.56</v>
      </c>
      <c r="BZ6" s="32" t="str">
        <f>IF(BZ7="","",IF(BZ7="-","【-】","【"&amp;SUBSTITUTE(TEXT(BZ7,"#,##0.00"),"-","△")&amp;"】"))</f>
        <v>【63.50】</v>
      </c>
      <c r="CA6" s="33">
        <f>IF(CA7="",NA(),CA7)</f>
        <v>181.45</v>
      </c>
      <c r="CB6" s="33">
        <f t="shared" ref="CB6:CJ6" si="9">IF(CB7="",NA(),CB7)</f>
        <v>324.68</v>
      </c>
      <c r="CC6" s="33">
        <f t="shared" si="9"/>
        <v>310.42</v>
      </c>
      <c r="CD6" s="33">
        <f t="shared" si="9"/>
        <v>323.88</v>
      </c>
      <c r="CE6" s="33">
        <f t="shared" si="9"/>
        <v>257.79000000000002</v>
      </c>
      <c r="CF6" s="33">
        <f t="shared" si="9"/>
        <v>283.05</v>
      </c>
      <c r="CG6" s="33">
        <f t="shared" si="9"/>
        <v>256</v>
      </c>
      <c r="CH6" s="33">
        <f t="shared" si="9"/>
        <v>250.43</v>
      </c>
      <c r="CI6" s="33">
        <f t="shared" si="9"/>
        <v>245.75</v>
      </c>
      <c r="CJ6" s="33">
        <f t="shared" si="9"/>
        <v>244.29</v>
      </c>
      <c r="CK6" s="32" t="str">
        <f>IF(CK7="","",IF(CK7="-","【-】","【"&amp;SUBSTITUTE(TEXT(CK7,"#,##0.00"),"-","△")&amp;"】"))</f>
        <v>【253.12】</v>
      </c>
      <c r="CL6" s="33">
        <f>IF(CL7="",NA(),CL7)</f>
        <v>42.67</v>
      </c>
      <c r="CM6" s="33">
        <f t="shared" ref="CM6:CU6" si="10">IF(CM7="",NA(),CM7)</f>
        <v>43.17</v>
      </c>
      <c r="CN6" s="33">
        <f t="shared" si="10"/>
        <v>42.93</v>
      </c>
      <c r="CO6" s="33">
        <f t="shared" si="10"/>
        <v>43.37</v>
      </c>
      <c r="CP6" s="33">
        <f t="shared" si="10"/>
        <v>43.64</v>
      </c>
      <c r="CQ6" s="33">
        <f t="shared" si="10"/>
        <v>36.18</v>
      </c>
      <c r="CR6" s="33">
        <f t="shared" si="10"/>
        <v>41.59</v>
      </c>
      <c r="CS6" s="33">
        <f t="shared" si="10"/>
        <v>42.31</v>
      </c>
      <c r="CT6" s="33">
        <f t="shared" si="10"/>
        <v>43.65</v>
      </c>
      <c r="CU6" s="33">
        <f t="shared" si="10"/>
        <v>43.58</v>
      </c>
      <c r="CV6" s="32" t="str">
        <f>IF(CV7="","",IF(CV7="-","【-】","【"&amp;SUBSTITUTE(TEXT(CV7,"#,##0.00"),"-","△")&amp;"】"))</f>
        <v>【41.06】</v>
      </c>
      <c r="CW6" s="33">
        <f>IF(CW7="",NA(),CW7)</f>
        <v>87.04</v>
      </c>
      <c r="CX6" s="33">
        <f t="shared" ref="CX6:DF6" si="11">IF(CX7="",NA(),CX7)</f>
        <v>87.75</v>
      </c>
      <c r="CY6" s="33">
        <f t="shared" si="11"/>
        <v>88.95</v>
      </c>
      <c r="CZ6" s="33">
        <f t="shared" si="11"/>
        <v>88.05</v>
      </c>
      <c r="DA6" s="33">
        <f t="shared" si="11"/>
        <v>87.69</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212067</v>
      </c>
      <c r="D7" s="35">
        <v>47</v>
      </c>
      <c r="E7" s="35">
        <v>17</v>
      </c>
      <c r="F7" s="35">
        <v>4</v>
      </c>
      <c r="G7" s="35">
        <v>0</v>
      </c>
      <c r="H7" s="35" t="s">
        <v>96</v>
      </c>
      <c r="I7" s="35" t="s">
        <v>97</v>
      </c>
      <c r="J7" s="35" t="s">
        <v>98</v>
      </c>
      <c r="K7" s="35" t="s">
        <v>99</v>
      </c>
      <c r="L7" s="35" t="s">
        <v>100</v>
      </c>
      <c r="M7" s="36" t="s">
        <v>101</v>
      </c>
      <c r="N7" s="36" t="s">
        <v>102</v>
      </c>
      <c r="O7" s="36">
        <v>29.7</v>
      </c>
      <c r="P7" s="36">
        <v>83.26</v>
      </c>
      <c r="Q7" s="36">
        <v>3672</v>
      </c>
      <c r="R7" s="36">
        <v>81613</v>
      </c>
      <c r="S7" s="36">
        <v>676.45</v>
      </c>
      <c r="T7" s="36">
        <v>120.65</v>
      </c>
      <c r="U7" s="36">
        <v>24091</v>
      </c>
      <c r="V7" s="36">
        <v>6.28</v>
      </c>
      <c r="W7" s="36">
        <v>3836.15</v>
      </c>
      <c r="X7" s="36">
        <v>83.69</v>
      </c>
      <c r="Y7" s="36">
        <v>80.2</v>
      </c>
      <c r="Z7" s="36">
        <v>81.62</v>
      </c>
      <c r="AA7" s="36">
        <v>80.510000000000005</v>
      </c>
      <c r="AB7" s="36">
        <v>81.37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681.39</v>
      </c>
      <c r="BF7" s="36">
        <v>1630.48</v>
      </c>
      <c r="BG7" s="36">
        <v>1534.94</v>
      </c>
      <c r="BH7" s="36">
        <v>1435.79</v>
      </c>
      <c r="BI7" s="36">
        <v>892.96</v>
      </c>
      <c r="BJ7" s="36">
        <v>1868.17</v>
      </c>
      <c r="BK7" s="36">
        <v>1764.87</v>
      </c>
      <c r="BL7" s="36">
        <v>1622.51</v>
      </c>
      <c r="BM7" s="36">
        <v>1569.13</v>
      </c>
      <c r="BN7" s="36">
        <v>1436</v>
      </c>
      <c r="BO7" s="36">
        <v>1479.31</v>
      </c>
      <c r="BP7" s="36">
        <v>90.59</v>
      </c>
      <c r="BQ7" s="36">
        <v>53.32</v>
      </c>
      <c r="BR7" s="36">
        <v>56.6</v>
      </c>
      <c r="BS7" s="36">
        <v>55.4</v>
      </c>
      <c r="BT7" s="36">
        <v>72.91</v>
      </c>
      <c r="BU7" s="36">
        <v>55.15</v>
      </c>
      <c r="BV7" s="36">
        <v>60.75</v>
      </c>
      <c r="BW7" s="36">
        <v>62.83</v>
      </c>
      <c r="BX7" s="36">
        <v>64.63</v>
      </c>
      <c r="BY7" s="36">
        <v>66.56</v>
      </c>
      <c r="BZ7" s="36">
        <v>63.5</v>
      </c>
      <c r="CA7" s="36">
        <v>181.45</v>
      </c>
      <c r="CB7" s="36">
        <v>324.68</v>
      </c>
      <c r="CC7" s="36">
        <v>310.42</v>
      </c>
      <c r="CD7" s="36">
        <v>323.88</v>
      </c>
      <c r="CE7" s="36">
        <v>257.79000000000002</v>
      </c>
      <c r="CF7" s="36">
        <v>283.05</v>
      </c>
      <c r="CG7" s="36">
        <v>256</v>
      </c>
      <c r="CH7" s="36">
        <v>250.43</v>
      </c>
      <c r="CI7" s="36">
        <v>245.75</v>
      </c>
      <c r="CJ7" s="36">
        <v>244.29</v>
      </c>
      <c r="CK7" s="36">
        <v>253.12</v>
      </c>
      <c r="CL7" s="36">
        <v>42.67</v>
      </c>
      <c r="CM7" s="36">
        <v>43.17</v>
      </c>
      <c r="CN7" s="36">
        <v>42.93</v>
      </c>
      <c r="CO7" s="36">
        <v>43.37</v>
      </c>
      <c r="CP7" s="36">
        <v>43.64</v>
      </c>
      <c r="CQ7" s="36">
        <v>36.18</v>
      </c>
      <c r="CR7" s="36">
        <v>41.59</v>
      </c>
      <c r="CS7" s="36">
        <v>42.31</v>
      </c>
      <c r="CT7" s="36">
        <v>43.65</v>
      </c>
      <c r="CU7" s="36">
        <v>43.58</v>
      </c>
      <c r="CV7" s="36">
        <v>41.06</v>
      </c>
      <c r="CW7" s="36">
        <v>87.04</v>
      </c>
      <c r="CX7" s="36">
        <v>87.75</v>
      </c>
      <c r="CY7" s="36">
        <v>88.95</v>
      </c>
      <c r="CZ7" s="36">
        <v>88.05</v>
      </c>
      <c r="DA7" s="36">
        <v>87.69</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2016-07-25T07:31:48Z</cp:lastPrinted>
  <dcterms:created xsi:type="dcterms:W3CDTF">2016-02-03T09:03:58Z</dcterms:created>
  <dcterms:modified xsi:type="dcterms:W3CDTF">2016-07-25T07:31:49Z</dcterms:modified>
  <cp:category/>
</cp:coreProperties>
</file>