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<sst xmlns="http://schemas.openxmlformats.org/spreadsheetml/2006/main" count="240" uniqueCount="126">
  <si>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</si>
  <si>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</si>
  <si>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</si>
  <si>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</si>
  <si>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</si>
  <si>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</si>
  <si>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</si>
  <si>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</si>
  <si>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</si>
  <si>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</si>
  <si>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</si>
  <si>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</si>
  <si>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</si>
  <si>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</si>
  <si>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</si>
  <si>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</si>
  <si>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</si>
  <si>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</si>
  <si>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</si>
  <si>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</si>
  <si>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</si>
  <si>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</si>
  <si>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</si>
  <si>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</si>
  <si>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</si>
  <si>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</si>
  <si>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</si>
  <si>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</si>
  <si>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</si>
  <si>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</si>
  <si>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</si>
  <si>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</si>
  <si>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</si>
  <si>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</si>
  <si>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</si>
  <si>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</si>
  <si>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</si>
  <si>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</si>
  <si>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</si>
  <si>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</si>
  <si>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</si>
  <si>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</si>
  <si>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</si>
  <si>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</si>
  <si>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</si>
  <si>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</si>
  <si>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</si>
  <si>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</si>
  <si>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</si>
  <si>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</si>
  <si>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</si>
  <si>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</si>
  <si>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</si>
  <si>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</si>
  <si>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</si>
  <si>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</si>
  <si>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</si>
  <si>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</si>
  <si>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</si>
  <si>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</si>
  <si>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</si>
  <si>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</si>
  <si>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</si>
  <si>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</si>
  <si>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</si>
  <si>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</si>
  <si>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</si>
  <si>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</si>
  <si>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</si>
  <si>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</si>
  <si>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</si>
  <si>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</si>
  <si>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</si>
  <si>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</si>
  <si>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</si>
  <si>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</si>
  <si>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</si>
  <si>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</si>
  <si>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</si>
  <si>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</si>
  <si>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</si>
  <si>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</si>
  <si>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</si>
  <si>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</si>
  <si>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</si>
  <si>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</si>
  <si>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</si>
  <si>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</si>
  <si>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</si>
  <si>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</si>
  <si>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</si>
  <si>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</si>
  <si>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</si>
  <si>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</si>
  <si>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</si>
  <si>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</si>
  <si>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</si>
  <si>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</si>
  <si>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</si>
  <si>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</si>
  <si>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</si>
  <si>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</si>
  <si>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</si>
  <si>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</si>
  <si>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</si>
  <si>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</si>
  <si>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</si>
  <si>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</si>
  <si>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</si>
  <si>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</si>
  <si>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</si>
  <si>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</si>
  <si>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</si>
  <si>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</si>
  <si>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</si>
  <si>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</si>
  <si>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</si>
  <si>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</si>
  <si>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</si>
  <si>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</si>
  <si>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</si>
  <si>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</si>
  <si>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市の人口は今後も減少が予想されている中、当該処理区域内の人口密度が低く構造的に使用料収入が減少する中での事業運営となるため、汚水処理費等が相対的に割高となっています。今後は一般会計繰入金についても地方交付税が減額されていく中で、必要とする繰入額が確保できない可能性を排除できません。人口減少に比例して、経営状況は厳しくなっていくと考えられます。
　当面は官民連携などにより経費削減に努めるとともに、H32からの地方公営企業法適用に向けて、適正な受益者負担を検討しつつ、将来の設備更新にも備えた持続可能な下水道経営の確立を目指し、引き続き経営改善に努めます。
</t>
    <rPh sb="7" eb="9">
      <t>コンゴ</t>
    </rPh>
    <rPh sb="13" eb="15">
      <t>ヨソウ</t>
    </rPh>
    <rPh sb="20" eb="21">
      <t>ナカ</t>
    </rPh>
    <rPh sb="22" eb="24">
      <t>トウガイ</t>
    </rPh>
    <rPh sb="24" eb="26">
      <t>ショリ</t>
    </rPh>
    <rPh sb="26" eb="29">
      <t>クイキナイ</t>
    </rPh>
    <rPh sb="30" eb="32">
      <t>ジンコウ</t>
    </rPh>
    <rPh sb="32" eb="34">
      <t>ミツド</t>
    </rPh>
    <rPh sb="35" eb="36">
      <t>ヒク</t>
    </rPh>
    <rPh sb="37" eb="39">
      <t>コウゾウ</t>
    </rPh>
    <rPh sb="39" eb="40">
      <t>テキ</t>
    </rPh>
    <rPh sb="41" eb="44">
      <t>シヨウリョウ</t>
    </rPh>
    <rPh sb="44" eb="46">
      <t>シュウニュウ</t>
    </rPh>
    <rPh sb="47" eb="49">
      <t>ゲンショウ</t>
    </rPh>
    <rPh sb="51" eb="52">
      <t>ナカ</t>
    </rPh>
    <rPh sb="54" eb="56">
      <t>ジギョウ</t>
    </rPh>
    <rPh sb="56" eb="58">
      <t>ウンエイ</t>
    </rPh>
    <rPh sb="64" eb="66">
      <t>オスイ</t>
    </rPh>
    <rPh sb="66" eb="68">
      <t>ショリ</t>
    </rPh>
    <rPh sb="68" eb="69">
      <t>ヒ</t>
    </rPh>
    <rPh sb="69" eb="70">
      <t>トウ</t>
    </rPh>
    <rPh sb="71" eb="74">
      <t>ソウタイテキ</t>
    </rPh>
    <rPh sb="75" eb="77">
      <t>ワリダカ</t>
    </rPh>
    <rPh sb="85" eb="87">
      <t>コンゴ</t>
    </rPh>
    <rPh sb="143" eb="145">
      <t>ジンコウ</t>
    </rPh>
    <rPh sb="145" eb="147">
      <t>ゲンショウ</t>
    </rPh>
    <rPh sb="148" eb="150">
      <t>ヒレイ</t>
    </rPh>
    <rPh sb="153" eb="155">
      <t>ケイエイ</t>
    </rPh>
    <rPh sb="155" eb="157">
      <t>ジョウキョウ</t>
    </rPh>
    <rPh sb="158" eb="159">
      <t>キビ</t>
    </rPh>
    <rPh sb="167" eb="168">
      <t>カンガ</t>
    </rPh>
    <rPh sb="176" eb="178">
      <t>トウメン</t>
    </rPh>
    <rPh sb="179" eb="181">
      <t>カンミン</t>
    </rPh>
    <rPh sb="181" eb="183">
      <t>レンケイ</t>
    </rPh>
    <rPh sb="188" eb="190">
      <t>ケイヒ</t>
    </rPh>
    <rPh sb="190" eb="192">
      <t>サクゲン</t>
    </rPh>
    <rPh sb="193" eb="194">
      <t>ツト</t>
    </rPh>
    <rPh sb="217" eb="218">
      <t>ム</t>
    </rPh>
    <rPh sb="221" eb="223">
      <t>テキセイ</t>
    </rPh>
    <rPh sb="224" eb="227">
      <t>ジュエキシャ</t>
    </rPh>
    <rPh sb="227" eb="229">
      <t>フタン</t>
    </rPh>
    <rPh sb="230" eb="232">
      <t>ケントウ</t>
    </rPh>
    <rPh sb="236" eb="238">
      <t>ショウライ</t>
    </rPh>
    <rPh sb="239" eb="241">
      <t>セツビ</t>
    </rPh>
    <rPh sb="241" eb="243">
      <t>コウシン</t>
    </rPh>
    <rPh sb="245" eb="246">
      <t>ソナ</t>
    </rPh>
    <rPh sb="248" eb="250">
      <t>ジゾク</t>
    </rPh>
    <rPh sb="250" eb="252">
      <t>カノウ</t>
    </rPh>
    <rPh sb="253" eb="256">
      <t>ゲスイドウ</t>
    </rPh>
    <rPh sb="256" eb="258">
      <t>ケイエイ</t>
    </rPh>
    <rPh sb="259" eb="261">
      <t>カクリツ</t>
    </rPh>
    <rPh sb="262" eb="264">
      <t>メザ</t>
    </rPh>
    <rPh sb="266" eb="267">
      <t>ヒ</t>
    </rPh>
    <rPh sb="268" eb="269">
      <t>ツヅ</t>
    </rPh>
    <phoneticPr fontId="7"/>
  </si>
  <si>
    <t>非設置</t>
    <rPh sb="0" eb="1">
      <t>ヒ</t>
    </rPh>
    <rPh sb="1" eb="3">
      <t>セッチ</t>
    </rPh>
    <phoneticPr fontId="4"/>
  </si>
  <si>
    <t>9処理区の併用開始がH9からH19の間であり更新時期はまだ到来していないが、老朽化率の上昇に備えて、ストックマネジメントによる計画的な更新を図ります。</t>
    <rPh sb="1" eb="3">
      <t>ショリ</t>
    </rPh>
    <rPh sb="3" eb="4">
      <t>ク</t>
    </rPh>
    <rPh sb="5" eb="7">
      <t>ヘイヨウ</t>
    </rPh>
    <rPh sb="7" eb="9">
      <t>カイシ</t>
    </rPh>
    <rPh sb="18" eb="19">
      <t>アイダ</t>
    </rPh>
    <phoneticPr fontId="7"/>
  </si>
  <si>
    <t>●収益的収支比率、企業債残高対事業規模比率
　『収益的収支比率』はH27に総収益の減少により低下し、H28もほぼ横ばいで推移しています。区域内の人口密度が少ないため人口減少の影響を受けやすく、使用料は減少傾向にあります。引き続き、経費削減に努めるとともに、H30から定額制の廃止を行い、公平な受益者負担を図るとともにH32の地方公営企業法適用に向けて適正な料金の検討を行うなど経営改善に努めます。
　『企業債残高対事業規模比率』については、一般会計からの繰入金により企業債を全額償還しているため比率が0％で推移しています。
●経費回収率
　現状は横ばいで推移していますが、料金改定などを行わない限り将来的には減少傾向となります。当面は経費削減による改善に努めます。
●汚水処理原価
　類似団体平均値を下回っています。事業の構造的に高止まりの傾向は続きますが、引き続き経費節減、水洗化の推進に努め、改善を図ります。
●施設利用率　
　H27と比較して、現在処理能力は変わらず、有収水量は低下しているのに１日平均処理水量が増加しています。不明水の可能性も否定できないため施設の維持管理を適切に行い、経営改善に努めます。
●水洗化率
　水洗便所設置人口が減少しているためH28も水洗化率は減少しました。引き続き水洗化促進により改善を図ります。</t>
    <rPh sb="37" eb="40">
      <t>ソウシュウエキ</t>
    </rPh>
    <rPh sb="41" eb="43">
      <t>ゲンショウ</t>
    </rPh>
    <rPh sb="46" eb="48">
      <t>テイカ</t>
    </rPh>
    <rPh sb="56" eb="57">
      <t>ヨコ</t>
    </rPh>
    <rPh sb="60" eb="62">
      <t>スイイ</t>
    </rPh>
    <rPh sb="68" eb="71">
      <t>クイキナイ</t>
    </rPh>
    <rPh sb="72" eb="74">
      <t>ジンコウ</t>
    </rPh>
    <rPh sb="74" eb="76">
      <t>ミツド</t>
    </rPh>
    <rPh sb="77" eb="78">
      <t>スク</t>
    </rPh>
    <rPh sb="82" eb="84">
      <t>ジンコウ</t>
    </rPh>
    <rPh sb="84" eb="86">
      <t>ゲンショウ</t>
    </rPh>
    <rPh sb="87" eb="89">
      <t>エイキョウ</t>
    </rPh>
    <rPh sb="90" eb="91">
      <t>ウ</t>
    </rPh>
    <rPh sb="96" eb="99">
      <t>シヨウリョウ</t>
    </rPh>
    <rPh sb="100" eb="102">
      <t>ゲンショウ</t>
    </rPh>
    <rPh sb="102" eb="104">
      <t>ケイコウ</t>
    </rPh>
    <rPh sb="233" eb="235">
      <t>キギョウ</t>
    </rPh>
    <rPh sb="235" eb="236">
      <t>サイ</t>
    </rPh>
    <rPh sb="237" eb="239">
      <t>ゼンガク</t>
    </rPh>
    <rPh sb="239" eb="241">
      <t>ショウカン</t>
    </rPh>
    <rPh sb="247" eb="249">
      <t>ヒリツ</t>
    </rPh>
    <rPh sb="253" eb="255">
      <t>スイイ</t>
    </rPh>
    <rPh sb="270" eb="272">
      <t>ゲンジョウ</t>
    </rPh>
    <rPh sb="273" eb="274">
      <t>ヨコ</t>
    </rPh>
    <rPh sb="277" eb="279">
      <t>スイイ</t>
    </rPh>
    <rPh sb="286" eb="288">
      <t>リョウキン</t>
    </rPh>
    <rPh sb="288" eb="290">
      <t>カイテイ</t>
    </rPh>
    <rPh sb="293" eb="294">
      <t>オコナ</t>
    </rPh>
    <rPh sb="297" eb="298">
      <t>カギ</t>
    </rPh>
    <rPh sb="299" eb="302">
      <t>ショウライテキ</t>
    </rPh>
    <rPh sb="304" eb="306">
      <t>ゲンショウ</t>
    </rPh>
    <rPh sb="306" eb="308">
      <t>ケイコウ</t>
    </rPh>
    <rPh sb="314" eb="316">
      <t>トウメン</t>
    </rPh>
    <rPh sb="317" eb="319">
      <t>ケイヒ</t>
    </rPh>
    <rPh sb="319" eb="321">
      <t>サクゲン</t>
    </rPh>
    <rPh sb="324" eb="326">
      <t>カイゼン</t>
    </rPh>
    <rPh sb="327" eb="328">
      <t>ツト</t>
    </rPh>
    <rPh sb="358" eb="360">
      <t>ジギョウ</t>
    </rPh>
    <rPh sb="361" eb="363">
      <t>コウゾウ</t>
    </rPh>
    <rPh sb="363" eb="364">
      <t>テキ</t>
    </rPh>
    <rPh sb="365" eb="367">
      <t>タカド</t>
    </rPh>
    <rPh sb="370" eb="372">
      <t>ケイコウ</t>
    </rPh>
    <rPh sb="373" eb="374">
      <t>ツヅ</t>
    </rPh>
    <rPh sb="388" eb="391">
      <t>スイセンカ</t>
    </rPh>
    <rPh sb="392" eb="394">
      <t>スイシン</t>
    </rPh>
    <rPh sb="398" eb="400">
      <t>カイゼン</t>
    </rPh>
    <rPh sb="401" eb="402">
      <t>ハカ</t>
    </rPh>
    <rPh sb="420" eb="422">
      <t>ヒカク</t>
    </rPh>
    <rPh sb="425" eb="427">
      <t>ゲンザイ</t>
    </rPh>
    <rPh sb="427" eb="429">
      <t>ショリ</t>
    </rPh>
    <rPh sb="429" eb="431">
      <t>ノウリョク</t>
    </rPh>
    <rPh sb="432" eb="433">
      <t>カ</t>
    </rPh>
    <rPh sb="437" eb="441">
      <t>ユウシュウ</t>
    </rPh>
    <rPh sb="442" eb="444">
      <t>テイカ</t>
    </rPh>
    <rPh sb="451" eb="452">
      <t>ニチ</t>
    </rPh>
    <rPh sb="452" eb="454">
      <t>ヘイキン</t>
    </rPh>
    <rPh sb="454" eb="456">
      <t>ショリ</t>
    </rPh>
    <rPh sb="456" eb="458">
      <t>スイリョウ</t>
    </rPh>
    <rPh sb="459" eb="461">
      <t>ゾウカ</t>
    </rPh>
    <rPh sb="467" eb="469">
      <t>フメイ</t>
    </rPh>
    <rPh sb="469" eb="470">
      <t>スイ</t>
    </rPh>
    <rPh sb="471" eb="474">
      <t>カノウセイ</t>
    </rPh>
    <rPh sb="475" eb="477">
      <t>ヒテイ</t>
    </rPh>
    <rPh sb="483" eb="485">
      <t>シセツ</t>
    </rPh>
    <rPh sb="486" eb="488">
      <t>イジ</t>
    </rPh>
    <rPh sb="488" eb="490">
      <t>カンリ</t>
    </rPh>
    <rPh sb="491" eb="493">
      <t>テキセツ</t>
    </rPh>
    <rPh sb="494" eb="495">
      <t>オコナ</t>
    </rPh>
    <rPh sb="497" eb="499">
      <t>ケイエイ</t>
    </rPh>
    <rPh sb="499" eb="501">
      <t>カイゼン</t>
    </rPh>
    <rPh sb="502" eb="503">
      <t>ツト</t>
    </rPh>
    <rPh sb="541" eb="543">
      <t>ゲンショウ</t>
    </rPh>
    <rPh sb="555" eb="557">
      <t>ソクシン</t>
    </rPh>
    <rPh sb="560" eb="562">
      <t>カイゼン</t>
    </rPh>
    <rPh sb="563" eb="564">
      <t>ハカ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</si>
</sst>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7-4134-ABDE-1E8024BCA193}"/>
            </c:ext>
          </c:extLst>
        </c:ser>
        <c:dLbls>
          <c:showLegendKey val="0"/>
          <c:showVal val="0"/>
          <c:showCatName val="0"/>
          <c:showSerName val="0"/>
          <c:showPercent val="0"/>
          <c:showBubbleSize val="0"/>
        </c:dLbls>
        <c:gapWidth val="150"/>
        <c:axId val="100165888"/>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18F7-4134-ABDE-1E8024BCA193}"/>
            </c:ext>
          </c:extLst>
        </c:ser>
        <c:dLbls>
          <c:showLegendKey val="0"/>
          <c:showVal val="0"/>
          <c:showCatName val="0"/>
          <c:showSerName val="0"/>
          <c:showPercent val="0"/>
          <c:showBubbleSize val="0"/>
        </c:dLbls>
        <c:marker val="1"/>
        <c:smooth val="0"/>
        <c:axId val="100165888"/>
        <c:axId val="100217216"/>
      </c:lineChart>
      <c:dateAx>
        <c:axId val="100165888"/>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54.76</c:v>
                </c:pt>
                <c:pt idx="1">
                  <c:v>54.8</c:v>
                </c:pt>
                <c:pt idx="2">
                  <c:v>55.84</c:v>
                </c:pt>
                <c:pt idx="3">
                  <c:v>56.18</c:v>
                </c:pt>
                <c:pt idx="4">
                  <c:v>56.89</c:v>
                </c:pt>
              </c:numCache>
            </c:numRef>
          </c:val>
          <c:extLst>
            <c:ext xmlns:c16="http://schemas.microsoft.com/office/drawing/2014/chart" uri="{C3380CC4-5D6E-409C-BE32-E72D297353CC}">
              <c16:uniqueId val="{00000000-F501-426A-9DCC-5582E1CEB0BE}"/>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F501-426A-9DCC-5582E1CEB0BE}"/>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84.71</c:v>
                </c:pt>
                <c:pt idx="1">
                  <c:v>85.2</c:v>
                </c:pt>
                <c:pt idx="2">
                  <c:v>86</c:v>
                </c:pt>
                <c:pt idx="3">
                  <c:v>84.51</c:v>
                </c:pt>
                <c:pt idx="4">
                  <c:v>84.39</c:v>
                </c:pt>
              </c:numCache>
            </c:numRef>
          </c:val>
          <c:extLst>
            <c:ext xmlns:c16="http://schemas.microsoft.com/office/drawing/2014/chart" uri="{C3380CC4-5D6E-409C-BE32-E72D297353CC}">
              <c16:uniqueId val="{00000000-BD42-4747-A32A-95FA4D6B2112}"/>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BD42-4747-A32A-95FA4D6B2112}"/>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86.16</c:v>
                </c:pt>
                <c:pt idx="1">
                  <c:v>86.23</c:v>
                </c:pt>
                <c:pt idx="2">
                  <c:v>86.26</c:v>
                </c:pt>
                <c:pt idx="3">
                  <c:v>83.5</c:v>
                </c:pt>
                <c:pt idx="4">
                  <c:v>83.57</c:v>
                </c:pt>
              </c:numCache>
            </c:numRef>
          </c:val>
          <c:extLst>
            <c:ext xmlns:c16="http://schemas.microsoft.com/office/drawing/2014/chart" uri="{C3380CC4-5D6E-409C-BE32-E72D297353CC}">
              <c16:uniqueId val="{00000000-3EEE-47AD-B89F-F5D8760D9324}"/>
            </c:ext>
          </c:extLst>
        </c:ser>
        <c:dLbls>
          <c:showLegendKey val="0"/>
          <c:showVal val="0"/>
          <c:showCatName val="0"/>
          <c:showSerName val="0"/>
          <c:showPercent val="0"/>
          <c:showBubbleSize val="0"/>
        </c:dLbls>
        <c:gapWidth val="150"/>
        <c:axId val="100226944"/>
        <c:axId val="10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E-47AD-B89F-F5D8760D9324}"/>
            </c:ext>
          </c:extLst>
        </c:ser>
        <c:dLbls>
          <c:showLegendKey val="0"/>
          <c:showVal val="0"/>
          <c:showCatName val="0"/>
          <c:showSerName val="0"/>
          <c:showPercent val="0"/>
          <c:showBubbleSize val="0"/>
        </c:dLbls>
        <c:marker val="1"/>
        <c:smooth val="0"/>
        <c:axId val="100226944"/>
        <c:axId val="100241408"/>
      </c:lineChart>
      <c:dateAx>
        <c:axId val="100226944"/>
        <c:scaling>
          <c:orientation val="minMax"/>
        </c:scaling>
        <c:delete val="1"/>
        <c:axPos val="b"/>
        <c:numFmt formatCode="ge" sourceLinked="1"/>
        <c:majorTickMark val="none"/>
        <c:minorTickMark val="none"/>
        <c:tickLblPos val="none"/>
        <c:crossAx val="100241408"/>
        <c:crosses val="autoZero"/>
        <c:auto val="1"/>
        <c:lblOffset val="100"/>
        <c:baseTimeUnit val="years"/>
      </c:dateAx>
      <c:valAx>
        <c:axId val="10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6-4921-9F66-ABB941BC9123}"/>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6-4921-9F66-ABB941BC9123}"/>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5D-4DA5-AE63-6CD7B30D80ED}"/>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5D-4DA5-AE63-6CD7B30D80ED}"/>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31-4651-9FC7-5400269DF755}"/>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31-4651-9FC7-5400269DF755}"/>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6-4F4A-A481-614D80E00D2D}"/>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6-4F4A-A481-614D80E00D2D}"/>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09-4B56-81E4-E31E84D8CE7F}"/>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1909-4B56-81E4-E31E84D8CE7F}"/>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73.75</c:v>
                </c:pt>
                <c:pt idx="1">
                  <c:v>74.37</c:v>
                </c:pt>
                <c:pt idx="2">
                  <c:v>74.16</c:v>
                </c:pt>
                <c:pt idx="3">
                  <c:v>68.23</c:v>
                </c:pt>
                <c:pt idx="4">
                  <c:v>68.489999999999995</c:v>
                </c:pt>
              </c:numCache>
            </c:numRef>
          </c:val>
          <c:extLst>
            <c:ext xmlns:c16="http://schemas.microsoft.com/office/drawing/2014/chart" uri="{C3380CC4-5D6E-409C-BE32-E72D297353CC}">
              <c16:uniqueId val="{00000000-0C3E-4E61-AC47-C9AF935630BD}"/>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0C3E-4E61-AC47-C9AF935630BD}"/>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231.23</c:v>
                </c:pt>
                <c:pt idx="1">
                  <c:v>233.88</c:v>
                </c:pt>
                <c:pt idx="2">
                  <c:v>245.61</c:v>
                </c:pt>
                <c:pt idx="3">
                  <c:v>267.94</c:v>
                </c:pt>
                <c:pt idx="4">
                  <c:v>267.36</c:v>
                </c:pt>
              </c:numCache>
            </c:numRef>
          </c:val>
          <c:extLst>
            <c:ext xmlns:c16="http://schemas.microsoft.com/office/drawing/2014/chart" uri="{C3380CC4-5D6E-409C-BE32-E72D297353CC}">
              <c16:uniqueId val="{00000000-52FE-48B1-AB3B-86A9EF2370DC}"/>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52FE-48B1-AB3B-86A9EF2370DC}"/>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2" zoomScaleNormal="100" workbookViewId="0">
      <selection activeCell="CA26" sqref="CA2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岐阜県　中津川市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80295</v>
      </c>
      <c r="AM8" s="67"/>
      <c r="AN8" s="67"/>
      <c r="AO8" s="67"/>
      <c r="AP8" s="67"/>
      <c r="AQ8" s="67"/>
      <c r="AR8" s="67"/>
      <c r="AS8" s="67"/>
      <c r="AT8" s="66">
        <f>データ!T6</f>
        <v>676.45</v>
      </c>
      <c r="AU8" s="66"/>
      <c r="AV8" s="66"/>
      <c r="AW8" s="66"/>
      <c r="AX8" s="66"/>
      <c r="AY8" s="66"/>
      <c r="AZ8" s="66"/>
      <c r="BA8" s="66"/>
      <c r="BB8" s="66">
        <f>データ!U6</f>
        <v>118.7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10.32</v>
      </c>
      <c r="Q10" s="66"/>
      <c r="R10" s="66"/>
      <c r="S10" s="66"/>
      <c r="T10" s="66"/>
      <c r="U10" s="66"/>
      <c r="V10" s="66"/>
      <c r="W10" s="66">
        <f>データ!Q6</f>
        <v>91.33</v>
      </c>
      <c r="X10" s="66"/>
      <c r="Y10" s="66"/>
      <c r="Z10" s="66"/>
      <c r="AA10" s="66"/>
      <c r="AB10" s="66"/>
      <c r="AC10" s="66"/>
      <c r="AD10" s="67">
        <f>データ!R6</f>
        <v>3672</v>
      </c>
      <c r="AE10" s="67"/>
      <c r="AF10" s="67"/>
      <c r="AG10" s="67"/>
      <c r="AH10" s="67"/>
      <c r="AI10" s="67"/>
      <c r="AJ10" s="67"/>
      <c r="AK10" s="2"/>
      <c r="AL10" s="67">
        <f>データ!V6</f>
        <v>8234</v>
      </c>
      <c r="AM10" s="67"/>
      <c r="AN10" s="67"/>
      <c r="AO10" s="67"/>
      <c r="AP10" s="67"/>
      <c r="AQ10" s="67"/>
      <c r="AR10" s="67"/>
      <c r="AS10" s="67"/>
      <c r="AT10" s="66">
        <f>データ!W6</f>
        <v>19.670000000000002</v>
      </c>
      <c r="AU10" s="66"/>
      <c r="AV10" s="66"/>
      <c r="AW10" s="66"/>
      <c r="AX10" s="66"/>
      <c r="AY10" s="66"/>
      <c r="AZ10" s="66"/>
      <c r="BA10" s="66"/>
      <c r="BB10" s="66">
        <f>データ!X6</f>
        <v>418.61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212067</v>
      </c>
      <c r="D6" s="33">
        <f t="shared" si="3"/>
        <v>47</v>
      </c>
      <c r="E6" s="33">
        <f t="shared" si="3"/>
        <v>17</v>
      </c>
      <c r="F6" s="33">
        <f t="shared" si="3"/>
        <v>5</v>
      </c>
      <c r="G6" s="33">
        <f t="shared" si="3"/>
        <v>0</v>
      </c>
      <c r="H6" s="33" t="str">
        <f t="shared" si="3"/>
        <v>岐阜県　中津川市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10.32</v>
      </c>
      <c r="Q6" s="34">
        <f t="shared" si="3"/>
        <v>91.33</v>
      </c>
      <c r="R6" s="34">
        <f t="shared" si="3"/>
        <v>3672</v>
      </c>
      <c r="S6" s="34">
        <f t="shared" si="3"/>
        <v>80295</v>
      </c>
      <c r="T6" s="34">
        <f t="shared" si="3"/>
        <v>676.45</v>
      </c>
      <c r="U6" s="34">
        <f t="shared" si="3"/>
        <v>118.7</v>
      </c>
      <c r="V6" s="34">
        <f t="shared" si="3"/>
        <v>8234</v>
      </c>
      <c r="W6" s="34">
        <f t="shared" si="3"/>
        <v>19.670000000000002</v>
      </c>
      <c r="X6" s="34">
        <f t="shared" si="3"/>
        <v>418.61</v>
      </c>
      <c r="Y6" s="35">
        <f>IF(Y7="",NA(),Y7)</f>
        <v>86.16</v>
      </c>
      <c r="Z6" s="35">
        <f t="shared" ref="Z6:AH6" si="4">IF(Z7="",NA(),Z7)</f>
        <v>86.23</v>
      </c>
      <c r="AA6" s="35">
        <f t="shared" si="4"/>
        <v>86.26</v>
      </c>
      <c r="AB6" s="35">
        <f t="shared" si="4"/>
        <v>83.5</v>
      </c>
      <c r="AC6" s="35">
        <f t="shared" si="4"/>
        <v>83.57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73.75</v>
      </c>
      <c r="BR6" s="35">
        <f t="shared" ref="BR6:BZ6" si="8">IF(BR7="",NA(),BR7)</f>
        <v>74.37</v>
      </c>
      <c r="BS6" s="35">
        <f t="shared" si="8"/>
        <v>74.16</v>
      </c>
      <c r="BT6" s="35">
        <f t="shared" si="8"/>
        <v>68.23</v>
      </c>
      <c r="BU6" s="35">
        <f t="shared" si="8"/>
        <v>68.489999999999995</v>
      </c>
      <c r="BV6" s="35">
        <f t="shared" si="8"/>
        <v>51.03</v>
      </c>
      <c r="BW6" s="35">
        <f t="shared" si="8"/>
        <v>50.9</v>
      </c>
      <c r="BX6" s="35">
        <f t="shared" si="8"/>
        <v>50.82</v>
      </c>
      <c r="BY6" s="35">
        <f t="shared" si="8"/>
        <v>52.19</v>
      </c>
      <c r="BZ6" s="35">
        <f t="shared" si="8"/>
        <v>55.32</v>
      </c>
      <c r="CA6" s="34" t="str">
        <f>IF(CA7="","",IF(CA7="-","【-】","【"&amp;SUBSTITUTE(TEXT(CA7,"#,##0.00"),"-","△")&amp;"】"))</f>
        <v>【55.73】</v>
      </c>
      <c r="CB6" s="35">
        <f>IF(CB7="",NA(),CB7)</f>
        <v>231.23</v>
      </c>
      <c r="CC6" s="35">
        <f t="shared" ref="CC6:CK6" si="9">IF(CC7="",NA(),CC7)</f>
        <v>233.88</v>
      </c>
      <c r="CD6" s="35">
        <f t="shared" si="9"/>
        <v>245.61</v>
      </c>
      <c r="CE6" s="35">
        <f t="shared" si="9"/>
        <v>267.94</v>
      </c>
      <c r="CF6" s="35">
        <f t="shared" si="9"/>
        <v>267.36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54.76</v>
      </c>
      <c r="CN6" s="35">
        <f t="shared" ref="CN6:CV6" si="10">IF(CN7="",NA(),CN7)</f>
        <v>54.8</v>
      </c>
      <c r="CO6" s="35">
        <f t="shared" si="10"/>
        <v>55.84</v>
      </c>
      <c r="CP6" s="35">
        <f t="shared" si="10"/>
        <v>56.18</v>
      </c>
      <c r="CQ6" s="35">
        <f t="shared" si="10"/>
        <v>56.89</v>
      </c>
      <c r="CR6" s="35">
        <f t="shared" si="10"/>
        <v>54.74</v>
      </c>
      <c r="CS6" s="35">
        <f t="shared" si="10"/>
        <v>53.78</v>
      </c>
      <c r="CT6" s="35">
        <f t="shared" si="10"/>
        <v>53.24</v>
      </c>
      <c r="CU6" s="35">
        <f t="shared" si="10"/>
        <v>52.31</v>
      </c>
      <c r="CV6" s="35">
        <f t="shared" si="10"/>
        <v>60.65</v>
      </c>
      <c r="CW6" s="34" t="str">
        <f>IF(CW7="","",IF(CW7="-","【-】","【"&amp;SUBSTITUTE(TEXT(CW7,"#,##0.00"),"-","△")&amp;"】"))</f>
        <v>【59.15】</v>
      </c>
      <c r="CX6" s="35">
        <f>IF(CX7="",NA(),CX7)</f>
        <v>84.71</v>
      </c>
      <c r="CY6" s="35">
        <f t="shared" ref="CY6:DG6" si="11">IF(CY7="",NA(),CY7)</f>
        <v>85.2</v>
      </c>
      <c r="CZ6" s="35">
        <f t="shared" si="11"/>
        <v>86</v>
      </c>
      <c r="DA6" s="35">
        <f t="shared" si="11"/>
        <v>84.51</v>
      </c>
      <c r="DB6" s="35">
        <f t="shared" si="11"/>
        <v>84.39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212067</v>
      </c>
      <c r="D7" s="37">
        <v>47</v>
      </c>
      <c r="E7" s="37">
        <v>17</v>
      </c>
      <c r="F7" s="37">
        <v>5</v>
      </c>
      <c r="G7" s="37">
        <v>0</v>
      </c>
      <c r="H7" s="37" t="s">
        <v>110</v>
      </c>
      <c r="I7" s="37" t="s">
        <v>111</v>
      </c>
      <c r="J7" s="37" t="s">
        <v>112</v>
      </c>
      <c r="K7" s="37" t="s">
        <v>113</v>
      </c>
      <c r="L7" s="37" t="s">
        <v>114</v>
      </c>
      <c r="M7" s="37"/>
      <c r="N7" s="38" t="s">
        <v>115</v>
      </c>
      <c r="O7" s="38" t="s">
        <v>116</v>
      </c>
      <c r="P7" s="38">
        <v>10.32</v>
      </c>
      <c r="Q7" s="38">
        <v>91.33</v>
      </c>
      <c r="R7" s="38">
        <v>3672</v>
      </c>
      <c r="S7" s="38">
        <v>80295</v>
      </c>
      <c r="T7" s="38">
        <v>676.45</v>
      </c>
      <c r="U7" s="38">
        <v>118.7</v>
      </c>
      <c r="V7" s="38">
        <v>8234</v>
      </c>
      <c r="W7" s="38">
        <v>19.670000000000002</v>
      </c>
      <c r="X7" s="38">
        <v>418.61</v>
      </c>
      <c r="Y7" s="38">
        <v>86.16</v>
      </c>
      <c r="Z7" s="38">
        <v>86.23</v>
      </c>
      <c r="AA7" s="38">
        <v>86.26</v>
      </c>
      <c r="AB7" s="38">
        <v>83.5</v>
      </c>
      <c r="AC7" s="38">
        <v>83.57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73.75</v>
      </c>
      <c r="BR7" s="38">
        <v>74.37</v>
      </c>
      <c r="BS7" s="38">
        <v>74.16</v>
      </c>
      <c r="BT7" s="38">
        <v>68.23</v>
      </c>
      <c r="BU7" s="38">
        <v>68.489999999999995</v>
      </c>
      <c r="BV7" s="38">
        <v>51.03</v>
      </c>
      <c r="BW7" s="38">
        <v>50.9</v>
      </c>
      <c r="BX7" s="38">
        <v>50.82</v>
      </c>
      <c r="BY7" s="38">
        <v>52.19</v>
      </c>
      <c r="BZ7" s="38">
        <v>55.32</v>
      </c>
      <c r="CA7" s="38">
        <v>55.73</v>
      </c>
      <c r="CB7" s="38">
        <v>231.23</v>
      </c>
      <c r="CC7" s="38">
        <v>233.88</v>
      </c>
      <c r="CD7" s="38">
        <v>245.61</v>
      </c>
      <c r="CE7" s="38">
        <v>267.94</v>
      </c>
      <c r="CF7" s="38">
        <v>267.36</v>
      </c>
      <c r="CG7" s="38">
        <v>289.60000000000002</v>
      </c>
      <c r="CH7" s="38">
        <v>293.27</v>
      </c>
      <c r="CI7" s="38">
        <v>300.52</v>
      </c>
      <c r="CJ7" s="38">
        <v>296.14</v>
      </c>
      <c r="CK7" s="38">
        <v>283.17</v>
      </c>
      <c r="CL7" s="38">
        <v>276.77999999999997</v>
      </c>
      <c r="CM7" s="38">
        <v>54.76</v>
      </c>
      <c r="CN7" s="38">
        <v>54.8</v>
      </c>
      <c r="CO7" s="38">
        <v>55.84</v>
      </c>
      <c r="CP7" s="38">
        <v>56.18</v>
      </c>
      <c r="CQ7" s="38">
        <v>56.89</v>
      </c>
      <c r="CR7" s="38">
        <v>54.74</v>
      </c>
      <c r="CS7" s="38">
        <v>53.78</v>
      </c>
      <c r="CT7" s="38">
        <v>53.24</v>
      </c>
      <c r="CU7" s="38">
        <v>52.31</v>
      </c>
      <c r="CV7" s="38">
        <v>60.65</v>
      </c>
      <c r="CW7" s="38">
        <v>59.15</v>
      </c>
      <c r="CX7" s="38">
        <v>84.71</v>
      </c>
      <c r="CY7" s="38">
        <v>85.2</v>
      </c>
      <c r="CZ7" s="38">
        <v>86</v>
      </c>
      <c r="DA7" s="38">
        <v>84.51</v>
      </c>
      <c r="DB7" s="38">
        <v>84.39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2018-02-19T00:51:58Z</cp:lastPrinted>
  <dcterms:created xsi:type="dcterms:W3CDTF">2017-12-25T02:29:22Z</dcterms:created>
  <dcterms:modified xsi:type="dcterms:W3CDTF">2018-02-19T04:51:19Z</dcterms:modified>
  <cp:category/>
</cp:coreProperties>
</file>