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下水道課$\★１業務係関係\業務係\調査回答\庁外\H28(庁外)\経営分析表\提出\"/>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<sst xmlns="http://schemas.openxmlformats.org/spreadsheetml/2006/main" count="221" uniqueCount="111">
  <si>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</si>
  <si>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</si>
  <si>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</si>
  <si>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</si>
  <si>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</si>
  <si>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</si>
  <si>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</si>
  <si>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</si>
  <si>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</si>
  <si>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</si>
  <si>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</si>
  <si>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</si>
  <si>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</si>
  <si>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</si>
  <si>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</si>
  <si>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</si>
  <si>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</si>
  <si>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</si>
  <si>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</si>
  <si>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</si>
  <si>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</si>
  <si>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</si>
  <si>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</si>
  <si>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</si>
  <si>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</si>
  <si>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</si>
  <si>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</si>
  <si>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</si>
  <si>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</si>
  <si>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</si>
  <si>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</si>
  <si>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</si>
  <si>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</si>
  <si>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</si>
  <si>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</si>
  <si>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</si>
  <si>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</si>
  <si>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</si>
  <si>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</si>
  <si>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</si>
  <si>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</si>
  <si>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</si>
  <si>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</si>
  <si>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</si>
  <si>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</si>
  <si>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</si>
  <si>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</si>
  <si>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</si>
  <si>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</si>
  <si>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</si>
  <si>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</si>
  <si>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</si>
  <si>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</si>
  <si>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</si>
  <si>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</si>
  <si>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</si>
  <si>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</si>
  <si>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</si>
  <si>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</si>
  <si>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</si>
  <si>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</si>
  <si>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</si>
  <si>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</si>
  <si>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</si>
  <si>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</si>
  <si>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</si>
  <si>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</si>
  <si>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</si>
  <si>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</si>
  <si>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</si>
  <si>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</si>
  <si>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</si>
  <si>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</si>
  <si>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</si>
  <si>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</si>
  <si>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</si>
  <si>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</si>
  <si>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</si>
  <si>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</si>
  <si>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</si>
  <si>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</si>
  <si>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</si>
  <si>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</si>
  <si>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</si>
  <si>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</si>
  <si>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</si>
  <si>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</si>
  <si>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</si>
  <si>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</si>
  <si>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</si>
  <si>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</si>
  <si>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</si>
  <si>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</si>
  <si>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</si>
  <si>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</si>
  <si>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</si>
  <si>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中津川市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</si>
  <si>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</si>
  <si>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</si>
  <si>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</si>
  <si>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</si>
  <si>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</si>
  <si>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</si>
  <si>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</si>
  <si>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</si>
  <si>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</si>
  <si>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</si>
  <si>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</si>
  <si>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9処理区の併用開始がH9からH19の間であり更新時期はまだであるが、機器の更新経費は増加傾向にある。今後資産整理を行い長寿命化計画を策定し計画的な更新を図ります。</t>
    <rPh sb="1" eb="3">
      <t>ショリ</t>
    </rPh>
    <rPh sb="3" eb="4">
      <t>ク</t>
    </rPh>
    <rPh sb="5" eb="7">
      <t>ヘイヨウ</t>
    </rPh>
    <rPh sb="7" eb="9">
      <t>カイシ</t>
    </rPh>
    <rPh sb="18" eb="19">
      <t>アイダ</t>
    </rPh>
    <phoneticPr fontId="4"/>
  </si>
  <si>
    <t>経営状況は、安定しているが、一般会計からの繰入金に依存しています。また当市の人口は、近年減少傾向が続いており、また、処理水量は減少傾向であるため、H32から地方公営企業会計法適用に移行し独立性を確保し適正な料金の検討を行い経営改善に努めます。
　処理場の改築等の必要性を把握し、計画的な更新を検討する必要がある。</t>
    <rPh sb="123" eb="125">
      <t>ショリ</t>
    </rPh>
    <rPh sb="125" eb="126">
      <t>ジョウ</t>
    </rPh>
    <phoneticPr fontId="4"/>
  </si>
  <si>
    <t>●収益的収支比率、企業債残高対事業規模比率
　『収益的収支比率』はH24に農集下洗井処理場を公共に統廃合した事により下落した、H27は総収益の減少により減少した。『企業債残高対事業規模比率』について地方債の償還は一般会計からの繰入金に依存しています。
●経費回収率
　100％には達していませんが類似団体平均より上回っています。しかし一般会計からの繰入金に依存している現状です、今後H30から定額制の廃止を行い、H32から地方公営企業会計法適用に移行し独立性を確保し適正な料金の検討を行い使用料収入の増を図ります。
●汚水処理原価
　類似団体平均値を下回る結果となりました。今後も引き続き経費節減に努めていきます。
●施設利用率　
　処理水量が伸びたことにより増加しています、今後も適切に処理場の整備に努めていきます。
●水洗化率
　類似団体平均値を上回っていますが減少傾向です、水洗便所設置人口が減少しているためH27は水洗化率は減少しました。引き続き水洗化促進による個別訪問など取り組んでいきます。</t>
    <rPh sb="67" eb="70">
      <t>ソウシュウエキ</t>
    </rPh>
    <rPh sb="71" eb="73">
      <t>ゲンショウ</t>
    </rPh>
    <rPh sb="76" eb="78">
      <t>ゲンショウ</t>
    </rPh>
    <rPh sb="99" eb="102">
      <t>チホウサイ</t>
    </rPh>
    <rPh sb="103" eb="105">
      <t>ショウカン</t>
    </rPh>
    <rPh sb="320" eb="322">
      <t>ショリ</t>
    </rPh>
    <rPh sb="322" eb="324">
      <t>スイリョウ</t>
    </rPh>
    <rPh sb="325" eb="326">
      <t>ノ</t>
    </rPh>
    <rPh sb="333" eb="335">
      <t>ゾウカ</t>
    </rPh>
    <rPh sb="379" eb="381">
      <t>ウワマワ</t>
    </rPh>
    <rPh sb="420" eb="42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</si>
</sst>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657936"/>
        <c:axId val="29765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97657936"/>
        <c:axId val="297658328"/>
      </c:lineChart>
      <c:dateAx>
        <c:axId val="297657936"/>
        <c:scaling>
          <c:orientation val="minMax"/>
        </c:scaling>
        <c:delete val="1"/>
        <c:axPos val="b"/>
        <c:numFmt formatCode="ge" sourceLinked="1"/>
        <c:majorTickMark val="none"/>
        <c:minorTickMark val="none"/>
        <c:tickLblPos val="none"/>
        <c:crossAx val="297658328"/>
        <c:crosses val="autoZero"/>
        <c:auto val="1"/>
        <c:lblOffset val="100"/>
        <c:baseTimeUnit val="years"/>
      </c:dateAx>
      <c:valAx>
        <c:axId val="29765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579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57.8</c:v>
                </c:pt>
                <c:pt idx="1">
                  <c:v>54.76</c:v>
                </c:pt>
                <c:pt idx="2">
                  <c:v>54.8</c:v>
                </c:pt>
                <c:pt idx="3">
                  <c:v>55.84</c:v>
                </c:pt>
                <c:pt idx="4">
                  <c:v>56.18</c:v>
                </c:pt>
              </c:numCache>
            </c:numRef>
          </c:val>
        </c:ser>
        <c:dLbls>
          <c:showLegendKey val="0"/>
          <c:showVal val="0"/>
          <c:showCatName val="0"/>
          <c:showSerName val="0"/>
          <c:showPercent val="0"/>
          <c:showBubbleSize val="0"/>
        </c:dLbls>
        <c:gapWidth val="150"/>
        <c:axId val="299146896"/>
        <c:axId val="29914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99146896"/>
        <c:axId val="299147288"/>
      </c:lineChart>
      <c:dateAx>
        <c:axId val="299146896"/>
        <c:scaling>
          <c:orientation val="minMax"/>
        </c:scaling>
        <c:delete val="1"/>
        <c:axPos val="b"/>
        <c:numFmt formatCode="ge" sourceLinked="1"/>
        <c:majorTickMark val="none"/>
        <c:minorTickMark val="none"/>
        <c:tickLblPos val="none"/>
        <c:crossAx val="299147288"/>
        <c:crosses val="autoZero"/>
        <c:auto val="1"/>
        <c:lblOffset val="100"/>
        <c:baseTimeUnit val="years"/>
      </c:dateAx>
      <c:valAx>
        <c:axId val="29914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4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83.53</c:v>
                </c:pt>
                <c:pt idx="1">
                  <c:v>84.71</c:v>
                </c:pt>
                <c:pt idx="2">
                  <c:v>85.2</c:v>
                </c:pt>
                <c:pt idx="3">
                  <c:v>86</c:v>
                </c:pt>
                <c:pt idx="4">
                  <c:v>84.51</c:v>
                </c:pt>
              </c:numCache>
            </c:numRef>
          </c:val>
        </c:ser>
        <c:dLbls>
          <c:showLegendKey val="0"/>
          <c:showVal val="0"/>
          <c:showCatName val="0"/>
          <c:showSerName val="0"/>
          <c:showPercent val="0"/>
          <c:showBubbleSize val="0"/>
        </c:dLbls>
        <c:gapWidth val="150"/>
        <c:axId val="299148464"/>
        <c:axId val="29914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99148464"/>
        <c:axId val="299148856"/>
      </c:lineChart>
      <c:dateAx>
        <c:axId val="299148464"/>
        <c:scaling>
          <c:orientation val="minMax"/>
        </c:scaling>
        <c:delete val="1"/>
        <c:axPos val="b"/>
        <c:numFmt formatCode="ge" sourceLinked="1"/>
        <c:majorTickMark val="none"/>
        <c:minorTickMark val="none"/>
        <c:tickLblPos val="none"/>
        <c:crossAx val="299148856"/>
        <c:crosses val="autoZero"/>
        <c:auto val="1"/>
        <c:lblOffset val="100"/>
        <c:baseTimeUnit val="years"/>
      </c:dateAx>
      <c:valAx>
        <c:axId val="29914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4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89.03</c:v>
                </c:pt>
                <c:pt idx="1">
                  <c:v>86.16</c:v>
                </c:pt>
                <c:pt idx="2">
                  <c:v>86.23</c:v>
                </c:pt>
                <c:pt idx="3">
                  <c:v>86.26</c:v>
                </c:pt>
                <c:pt idx="4">
                  <c:v>83.5</c:v>
                </c:pt>
              </c:numCache>
            </c:numRef>
          </c:val>
        </c:ser>
        <c:dLbls>
          <c:showLegendKey val="0"/>
          <c:showVal val="0"/>
          <c:showCatName val="0"/>
          <c:showSerName val="0"/>
          <c:showPercent val="0"/>
          <c:showBubbleSize val="0"/>
        </c:dLbls>
        <c:gapWidth val="150"/>
        <c:axId val="297659504"/>
        <c:axId val="29849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659504"/>
        <c:axId val="298490760"/>
      </c:lineChart>
      <c:dateAx>
        <c:axId val="297659504"/>
        <c:scaling>
          <c:orientation val="minMax"/>
        </c:scaling>
        <c:delete val="1"/>
        <c:axPos val="b"/>
        <c:numFmt formatCode="ge" sourceLinked="1"/>
        <c:majorTickMark val="none"/>
        <c:minorTickMark val="none"/>
        <c:tickLblPos val="none"/>
        <c:crossAx val="298490760"/>
        <c:crosses val="autoZero"/>
        <c:auto val="1"/>
        <c:lblOffset val="100"/>
        <c:baseTimeUnit val="years"/>
      </c:dateAx>
      <c:valAx>
        <c:axId val="29849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5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491936"/>
        <c:axId val="29849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491936"/>
        <c:axId val="298492328"/>
      </c:lineChart>
      <c:dateAx>
        <c:axId val="298491936"/>
        <c:scaling>
          <c:orientation val="minMax"/>
        </c:scaling>
        <c:delete val="1"/>
        <c:axPos val="b"/>
        <c:numFmt formatCode="ge" sourceLinked="1"/>
        <c:majorTickMark val="none"/>
        <c:minorTickMark val="none"/>
        <c:tickLblPos val="none"/>
        <c:crossAx val="298492328"/>
        <c:crosses val="autoZero"/>
        <c:auto val="1"/>
        <c:lblOffset val="100"/>
        <c:baseTimeUnit val="years"/>
      </c:dateAx>
      <c:valAx>
        <c:axId val="29849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493504"/>
        <c:axId val="29849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493504"/>
        <c:axId val="298493896"/>
      </c:lineChart>
      <c:dateAx>
        <c:axId val="298493504"/>
        <c:scaling>
          <c:orientation val="minMax"/>
        </c:scaling>
        <c:delete val="1"/>
        <c:axPos val="b"/>
        <c:numFmt formatCode="ge" sourceLinked="1"/>
        <c:majorTickMark val="none"/>
        <c:minorTickMark val="none"/>
        <c:tickLblPos val="none"/>
        <c:crossAx val="298493896"/>
        <c:crosses val="autoZero"/>
        <c:auto val="1"/>
        <c:lblOffset val="100"/>
        <c:baseTimeUnit val="years"/>
      </c:dateAx>
      <c:valAx>
        <c:axId val="29849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173488"/>
        <c:axId val="29917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173488"/>
        <c:axId val="299173880"/>
      </c:lineChart>
      <c:dateAx>
        <c:axId val="299173488"/>
        <c:scaling>
          <c:orientation val="minMax"/>
        </c:scaling>
        <c:delete val="1"/>
        <c:axPos val="b"/>
        <c:numFmt formatCode="ge" sourceLinked="1"/>
        <c:majorTickMark val="none"/>
        <c:minorTickMark val="none"/>
        <c:tickLblPos val="none"/>
        <c:crossAx val="299173880"/>
        <c:crosses val="autoZero"/>
        <c:auto val="1"/>
        <c:lblOffset val="100"/>
        <c:baseTimeUnit val="years"/>
      </c:dateAx>
      <c:valAx>
        <c:axId val="29917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7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175056"/>
        <c:axId val="29917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175056"/>
        <c:axId val="299175448"/>
      </c:lineChart>
      <c:dateAx>
        <c:axId val="299175056"/>
        <c:scaling>
          <c:orientation val="minMax"/>
        </c:scaling>
        <c:delete val="1"/>
        <c:axPos val="b"/>
        <c:numFmt formatCode="ge" sourceLinked="1"/>
        <c:majorTickMark val="none"/>
        <c:minorTickMark val="none"/>
        <c:tickLblPos val="none"/>
        <c:crossAx val="299175448"/>
        <c:crosses val="autoZero"/>
        <c:auto val="1"/>
        <c:lblOffset val="100"/>
        <c:baseTimeUnit val="years"/>
      </c:dateAx>
      <c:valAx>
        <c:axId val="29917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7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9176624"/>
        <c:axId val="2990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99176624"/>
        <c:axId val="299057440"/>
      </c:lineChart>
      <c:dateAx>
        <c:axId val="299176624"/>
        <c:scaling>
          <c:orientation val="minMax"/>
        </c:scaling>
        <c:delete val="1"/>
        <c:axPos val="b"/>
        <c:numFmt formatCode="ge" sourceLinked="1"/>
        <c:majorTickMark val="none"/>
        <c:minorTickMark val="none"/>
        <c:tickLblPos val="none"/>
        <c:crossAx val="299057440"/>
        <c:crosses val="autoZero"/>
        <c:auto val="1"/>
        <c:lblOffset val="100"/>
        <c:baseTimeUnit val="years"/>
      </c:dateAx>
      <c:valAx>
        <c:axId val="2990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7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84.12</c:v>
                </c:pt>
                <c:pt idx="1">
                  <c:v>73.75</c:v>
                </c:pt>
                <c:pt idx="2">
                  <c:v>74.37</c:v>
                </c:pt>
                <c:pt idx="3">
                  <c:v>74.16</c:v>
                </c:pt>
                <c:pt idx="4">
                  <c:v>68.23</c:v>
                </c:pt>
              </c:numCache>
            </c:numRef>
          </c:val>
        </c:ser>
        <c:dLbls>
          <c:showLegendKey val="0"/>
          <c:showVal val="0"/>
          <c:showCatName val="0"/>
          <c:showSerName val="0"/>
          <c:showPercent val="0"/>
          <c:showBubbleSize val="0"/>
        </c:dLbls>
        <c:gapWidth val="150"/>
        <c:axId val="299058616"/>
        <c:axId val="2990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99058616"/>
        <c:axId val="299059008"/>
      </c:lineChart>
      <c:dateAx>
        <c:axId val="299058616"/>
        <c:scaling>
          <c:orientation val="minMax"/>
        </c:scaling>
        <c:delete val="1"/>
        <c:axPos val="b"/>
        <c:numFmt formatCode="ge" sourceLinked="1"/>
        <c:majorTickMark val="none"/>
        <c:minorTickMark val="none"/>
        <c:tickLblPos val="none"/>
        <c:crossAx val="299059008"/>
        <c:crosses val="autoZero"/>
        <c:auto val="1"/>
        <c:lblOffset val="100"/>
        <c:baseTimeUnit val="years"/>
      </c:dateAx>
      <c:valAx>
        <c:axId val="2990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5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206.65</c:v>
                </c:pt>
                <c:pt idx="1">
                  <c:v>231.23</c:v>
                </c:pt>
                <c:pt idx="2">
                  <c:v>233.88</c:v>
                </c:pt>
                <c:pt idx="3">
                  <c:v>245.61</c:v>
                </c:pt>
                <c:pt idx="4">
                  <c:v>267.94</c:v>
                </c:pt>
              </c:numCache>
            </c:numRef>
          </c:val>
        </c:ser>
        <c:dLbls>
          <c:showLegendKey val="0"/>
          <c:showVal val="0"/>
          <c:showCatName val="0"/>
          <c:showSerName val="0"/>
          <c:showPercent val="0"/>
          <c:showBubbleSize val="0"/>
        </c:dLbls>
        <c:gapWidth val="150"/>
        <c:axId val="299060184"/>
        <c:axId val="2990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99060184"/>
        <c:axId val="299060576"/>
      </c:lineChart>
      <c:dateAx>
        <c:axId val="299060184"/>
        <c:scaling>
          <c:orientation val="minMax"/>
        </c:scaling>
        <c:delete val="1"/>
        <c:axPos val="b"/>
        <c:numFmt formatCode="ge" sourceLinked="1"/>
        <c:majorTickMark val="none"/>
        <c:minorTickMark val="none"/>
        <c:tickLblPos val="none"/>
        <c:crossAx val="299060576"/>
        <c:crosses val="autoZero"/>
        <c:auto val="1"/>
        <c:lblOffset val="100"/>
        <c:baseTimeUnit val="years"/>
      </c:dateAx>
      <c:valAx>
        <c:axId val="2990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6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6"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岐阜県　中津川市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80894</v>
      </c>
      <c r="AM8" s="64"/>
      <c r="AN8" s="64"/>
      <c r="AO8" s="64"/>
      <c r="AP8" s="64"/>
      <c r="AQ8" s="64"/>
      <c r="AR8" s="64"/>
      <c r="AS8" s="64"/>
      <c r="AT8" s="63">
        <f>データ!S6</f>
        <v>676.45</v>
      </c>
      <c r="AU8" s="63"/>
      <c r="AV8" s="63"/>
      <c r="AW8" s="63"/>
      <c r="AX8" s="63"/>
      <c r="AY8" s="63"/>
      <c r="AZ8" s="63"/>
      <c r="BA8" s="63"/>
      <c r="BB8" s="63">
        <f>データ!T6</f>
        <v>119.59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11.07</v>
      </c>
      <c r="Q10" s="63"/>
      <c r="R10" s="63"/>
      <c r="S10" s="63"/>
      <c r="T10" s="63"/>
      <c r="U10" s="63"/>
      <c r="V10" s="63"/>
      <c r="W10" s="63">
        <f>データ!P6</f>
        <v>92.82</v>
      </c>
      <c r="X10" s="63"/>
      <c r="Y10" s="63"/>
      <c r="Z10" s="63"/>
      <c r="AA10" s="63"/>
      <c r="AB10" s="63"/>
      <c r="AC10" s="63"/>
      <c r="AD10" s="64">
        <f>データ!Q6</f>
        <v>3672</v>
      </c>
      <c r="AE10" s="64"/>
      <c r="AF10" s="64"/>
      <c r="AG10" s="64"/>
      <c r="AH10" s="64"/>
      <c r="AI10" s="64"/>
      <c r="AJ10" s="64"/>
      <c r="AK10" s="2"/>
      <c r="AL10" s="64">
        <f>データ!U6</f>
        <v>8904</v>
      </c>
      <c r="AM10" s="64"/>
      <c r="AN10" s="64"/>
      <c r="AO10" s="64"/>
      <c r="AP10" s="64"/>
      <c r="AQ10" s="64"/>
      <c r="AR10" s="64"/>
      <c r="AS10" s="64"/>
      <c r="AT10" s="63">
        <f>データ!V6</f>
        <v>19.670000000000002</v>
      </c>
      <c r="AU10" s="63"/>
      <c r="AV10" s="63"/>
      <c r="AW10" s="63"/>
      <c r="AX10" s="63"/>
      <c r="AY10" s="63"/>
      <c r="AZ10" s="63"/>
      <c r="BA10" s="63"/>
      <c r="BB10" s="63">
        <f>データ!W6</f>
        <v>452.67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212067</v>
      </c>
      <c r="D6" s="31">
        <f t="shared" si="3"/>
        <v>47</v>
      </c>
      <c r="E6" s="31">
        <f t="shared" si="3"/>
        <v>17</v>
      </c>
      <c r="F6" s="31">
        <f t="shared" si="3"/>
        <v>5</v>
      </c>
      <c r="G6" s="31">
        <f t="shared" si="3"/>
        <v>0</v>
      </c>
      <c r="H6" s="31" t="str">
        <f t="shared" si="3"/>
        <v>岐阜県　中津川市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11.07</v>
      </c>
      <c r="P6" s="32">
        <f t="shared" si="3"/>
        <v>92.82</v>
      </c>
      <c r="Q6" s="32">
        <f t="shared" si="3"/>
        <v>3672</v>
      </c>
      <c r="R6" s="32">
        <f t="shared" si="3"/>
        <v>80894</v>
      </c>
      <c r="S6" s="32">
        <f t="shared" si="3"/>
        <v>676.45</v>
      </c>
      <c r="T6" s="32">
        <f t="shared" si="3"/>
        <v>119.59</v>
      </c>
      <c r="U6" s="32">
        <f t="shared" si="3"/>
        <v>8904</v>
      </c>
      <c r="V6" s="32">
        <f t="shared" si="3"/>
        <v>19.670000000000002</v>
      </c>
      <c r="W6" s="32">
        <f t="shared" si="3"/>
        <v>452.67</v>
      </c>
      <c r="X6" s="33">
        <f>IF(X7="",NA(),X7)</f>
        <v>89.03</v>
      </c>
      <c r="Y6" s="33">
        <f t="shared" ref="Y6:AG6" si="4">IF(Y7="",NA(),Y7)</f>
        <v>86.16</v>
      </c>
      <c r="Z6" s="33">
        <f t="shared" si="4"/>
        <v>86.23</v>
      </c>
      <c r="AA6" s="33">
        <f t="shared" si="4"/>
        <v>86.26</v>
      </c>
      <c r="AB6" s="33">
        <f t="shared" si="4"/>
        <v>83.5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84.12</v>
      </c>
      <c r="BQ6" s="33">
        <f t="shared" ref="BQ6:BY6" si="8">IF(BQ7="",NA(),BQ7)</f>
        <v>73.75</v>
      </c>
      <c r="BR6" s="33">
        <f t="shared" si="8"/>
        <v>74.37</v>
      </c>
      <c r="BS6" s="33">
        <f t="shared" si="8"/>
        <v>74.16</v>
      </c>
      <c r="BT6" s="33">
        <f t="shared" si="8"/>
        <v>68.23</v>
      </c>
      <c r="BU6" s="33">
        <f t="shared" si="8"/>
        <v>51.56</v>
      </c>
      <c r="BV6" s="33">
        <f t="shared" si="8"/>
        <v>51.03</v>
      </c>
      <c r="BW6" s="33">
        <f t="shared" si="8"/>
        <v>50.9</v>
      </c>
      <c r="BX6" s="33">
        <f t="shared" si="8"/>
        <v>50.82</v>
      </c>
      <c r="BY6" s="33">
        <f t="shared" si="8"/>
        <v>52.19</v>
      </c>
      <c r="BZ6" s="32" t="str">
        <f>IF(BZ7="","",IF(BZ7="-","【-】","【"&amp;SUBSTITUTE(TEXT(BZ7,"#,##0.00"),"-","△")&amp;"】"))</f>
        <v>【52.78】</v>
      </c>
      <c r="CA6" s="33">
        <f>IF(CA7="",NA(),CA7)</f>
        <v>206.65</v>
      </c>
      <c r="CB6" s="33">
        <f t="shared" ref="CB6:CJ6" si="9">IF(CB7="",NA(),CB7)</f>
        <v>231.23</v>
      </c>
      <c r="CC6" s="33">
        <f t="shared" si="9"/>
        <v>233.88</v>
      </c>
      <c r="CD6" s="33">
        <f t="shared" si="9"/>
        <v>245.61</v>
      </c>
      <c r="CE6" s="33">
        <f t="shared" si="9"/>
        <v>267.94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57.8</v>
      </c>
      <c r="CM6" s="33">
        <f t="shared" ref="CM6:CU6" si="10">IF(CM7="",NA(),CM7)</f>
        <v>54.76</v>
      </c>
      <c r="CN6" s="33">
        <f t="shared" si="10"/>
        <v>54.8</v>
      </c>
      <c r="CO6" s="33">
        <f t="shared" si="10"/>
        <v>55.84</v>
      </c>
      <c r="CP6" s="33">
        <f t="shared" si="10"/>
        <v>56.18</v>
      </c>
      <c r="CQ6" s="33">
        <f t="shared" si="10"/>
        <v>55.2</v>
      </c>
      <c r="CR6" s="33">
        <f t="shared" si="10"/>
        <v>54.74</v>
      </c>
      <c r="CS6" s="33">
        <f t="shared" si="10"/>
        <v>53.78</v>
      </c>
      <c r="CT6" s="33">
        <f t="shared" si="10"/>
        <v>53.24</v>
      </c>
      <c r="CU6" s="33">
        <f t="shared" si="10"/>
        <v>52.31</v>
      </c>
      <c r="CV6" s="32" t="str">
        <f>IF(CV7="","",IF(CV7="-","【-】","【"&amp;SUBSTITUTE(TEXT(CV7,"#,##0.00"),"-","△")&amp;"】"))</f>
        <v>【52.74】</v>
      </c>
      <c r="CW6" s="33">
        <f>IF(CW7="",NA(),CW7)</f>
        <v>83.53</v>
      </c>
      <c r="CX6" s="33">
        <f t="shared" ref="CX6:DF6" si="11">IF(CX7="",NA(),CX7)</f>
        <v>84.71</v>
      </c>
      <c r="CY6" s="33">
        <f t="shared" si="11"/>
        <v>85.2</v>
      </c>
      <c r="CZ6" s="33">
        <f t="shared" si="11"/>
        <v>86</v>
      </c>
      <c r="DA6" s="33">
        <f t="shared" si="11"/>
        <v>84.51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212067</v>
      </c>
      <c r="D7" s="35">
        <v>47</v>
      </c>
      <c r="E7" s="35">
        <v>17</v>
      </c>
      <c r="F7" s="35">
        <v>5</v>
      </c>
      <c r="G7" s="35">
        <v>0</v>
      </c>
      <c r="H7" s="35" t="s">
        <v>96</v>
      </c>
      <c r="I7" s="35" t="s">
        <v>97</v>
      </c>
      <c r="J7" s="35" t="s">
        <v>98</v>
      </c>
      <c r="K7" s="35" t="s">
        <v>99</v>
      </c>
      <c r="L7" s="35" t="s">
        <v>100</v>
      </c>
      <c r="M7" s="36" t="s">
        <v>101</v>
      </c>
      <c r="N7" s="36" t="s">
        <v>102</v>
      </c>
      <c r="O7" s="36">
        <v>11.07</v>
      </c>
      <c r="P7" s="36">
        <v>92.82</v>
      </c>
      <c r="Q7" s="36">
        <v>3672</v>
      </c>
      <c r="R7" s="36">
        <v>80894</v>
      </c>
      <c r="S7" s="36">
        <v>676.45</v>
      </c>
      <c r="T7" s="36">
        <v>119.59</v>
      </c>
      <c r="U7" s="36">
        <v>8904</v>
      </c>
      <c r="V7" s="36">
        <v>19.670000000000002</v>
      </c>
      <c r="W7" s="36">
        <v>452.67</v>
      </c>
      <c r="X7" s="36">
        <v>89.03</v>
      </c>
      <c r="Y7" s="36">
        <v>86.16</v>
      </c>
      <c r="Z7" s="36">
        <v>86.23</v>
      </c>
      <c r="AA7" s="36">
        <v>86.26</v>
      </c>
      <c r="AB7" s="36">
        <v>83.5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84.12</v>
      </c>
      <c r="BQ7" s="36">
        <v>73.75</v>
      </c>
      <c r="BR7" s="36">
        <v>74.37</v>
      </c>
      <c r="BS7" s="36">
        <v>74.16</v>
      </c>
      <c r="BT7" s="36">
        <v>68.23</v>
      </c>
      <c r="BU7" s="36">
        <v>51.56</v>
      </c>
      <c r="BV7" s="36">
        <v>51.03</v>
      </c>
      <c r="BW7" s="36">
        <v>50.9</v>
      </c>
      <c r="BX7" s="36">
        <v>50.82</v>
      </c>
      <c r="BY7" s="36">
        <v>52.19</v>
      </c>
      <c r="BZ7" s="36">
        <v>52.78</v>
      </c>
      <c r="CA7" s="36">
        <v>206.65</v>
      </c>
      <c r="CB7" s="36">
        <v>231.23</v>
      </c>
      <c r="CC7" s="36">
        <v>233.88</v>
      </c>
      <c r="CD7" s="36">
        <v>245.61</v>
      </c>
      <c r="CE7" s="36">
        <v>267.94</v>
      </c>
      <c r="CF7" s="36">
        <v>283.26</v>
      </c>
      <c r="CG7" s="36">
        <v>289.60000000000002</v>
      </c>
      <c r="CH7" s="36">
        <v>293.27</v>
      </c>
      <c r="CI7" s="36">
        <v>300.52</v>
      </c>
      <c r="CJ7" s="36">
        <v>296.14</v>
      </c>
      <c r="CK7" s="36">
        <v>289.81</v>
      </c>
      <c r="CL7" s="36">
        <v>57.8</v>
      </c>
      <c r="CM7" s="36">
        <v>54.76</v>
      </c>
      <c r="CN7" s="36">
        <v>54.8</v>
      </c>
      <c r="CO7" s="36">
        <v>55.84</v>
      </c>
      <c r="CP7" s="36">
        <v>56.18</v>
      </c>
      <c r="CQ7" s="36">
        <v>55.2</v>
      </c>
      <c r="CR7" s="36">
        <v>54.74</v>
      </c>
      <c r="CS7" s="36">
        <v>53.78</v>
      </c>
      <c r="CT7" s="36">
        <v>53.24</v>
      </c>
      <c r="CU7" s="36">
        <v>52.31</v>
      </c>
      <c r="CV7" s="36">
        <v>52.74</v>
      </c>
      <c r="CW7" s="36">
        <v>83.53</v>
      </c>
      <c r="CX7" s="36">
        <v>84.71</v>
      </c>
      <c r="CY7" s="36">
        <v>85.2</v>
      </c>
      <c r="CZ7" s="36">
        <v>86</v>
      </c>
      <c r="DA7" s="36">
        <v>84.51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河合安紀子</cp:lastModifiedBy>
  <cp:lastPrinted>2017-02-15T06:43:01Z</cp:lastPrinted>
  <dcterms:created xsi:type="dcterms:W3CDTF">2017-02-08T03:11:28Z</dcterms:created>
  <dcterms:modified xsi:type="dcterms:W3CDTF">2017-02-16T09:22:12Z</dcterms:modified>
  <cp:category/>
</cp:coreProperties>
</file>