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as15b01\下水道課$\★１業務係関係\業務係\調査回答\庁外\Ｈ２７（庁外）\経営比較分析\回答\"/>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<sst xmlns="http://schemas.openxmlformats.org/spreadsheetml/2006/main" count="221" uniqueCount="111">
  <si>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</si>
  <si>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</si>
  <si>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</si>
  <si>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</si>
  <si>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</si>
  <si>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</si>
  <si>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</si>
  <si>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</si>
  <si>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</si>
  <si>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</si>
  <si>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</si>
  <si>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</si>
  <si>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</si>
  <si>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</si>
  <si>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</si>
  <si>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</si>
  <si>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</si>
  <si>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</si>
  <si>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</si>
  <si>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</si>
  <si>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</si>
  <si>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</si>
  <si>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</si>
  <si>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</si>
  <si>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</si>
  <si>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</si>
  <si>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</si>
  <si>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</si>
  <si>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</si>
  <si>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</si>
  <si>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</si>
  <si>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</si>
  <si>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</si>
  <si>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</si>
  <si>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</si>
  <si>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</si>
  <si>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</si>
  <si>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</si>
  <si>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</si>
  <si>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</si>
  <si>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</si>
  <si>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</si>
  <si>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</si>
  <si>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</si>
  <si>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</si>
  <si>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</si>
  <si>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</si>
  <si>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</si>
  <si>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</si>
  <si>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</si>
  <si>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</si>
  <si>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</si>
  <si>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</si>
  <si>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</si>
  <si>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</si>
  <si>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</si>
  <si>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</si>
  <si>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</si>
  <si>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</si>
  <si>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</si>
  <si>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</si>
  <si>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</si>
  <si>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</si>
  <si>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</si>
  <si>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</si>
  <si>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</si>
  <si>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</si>
  <si>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</si>
  <si>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</si>
  <si>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</si>
  <si>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</si>
  <si>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</si>
  <si>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</si>
  <si>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</si>
  <si>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</si>
  <si>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</si>
  <si>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</si>
  <si>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</si>
  <si>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</si>
  <si>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</si>
  <si>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</si>
  <si>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</si>
  <si>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</si>
  <si>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</si>
  <si>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</si>
  <si>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</si>
  <si>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</si>
  <si>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</si>
  <si>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</si>
  <si>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</si>
  <si>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</si>
  <si>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</si>
  <si>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</si>
  <si>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</si>
  <si>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</si>
  <si>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</si>
  <si>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岐阜県　中津川市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</si>
  <si>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</si>
  <si>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</si>
  <si>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</si>
  <si>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</si>
  <si>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</si>
  <si>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</si>
  <si>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</si>
  <si>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</si>
  <si>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</si>
  <si>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</si>
  <si>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</si>
  <si>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状況は、安定しているが、一般会計からの繰入金に依存しています。また当市の人口は、近年減少傾向が続いており、また、節水型設備の普及により、処理水量は減少傾向であるため、施設利用率等、課題となっている。
　管路の更新は、管渠の改築等の必要性を把握し、計画的な更新を検討する必要がある。</t>
    <rPh sb="1" eb="3">
      <t>ケイエイ</t>
    </rPh>
    <rPh sb="3" eb="5">
      <t>ジョウキョウ</t>
    </rPh>
    <rPh sb="7" eb="9">
      <t>アンテイ</t>
    </rPh>
    <rPh sb="15" eb="17">
      <t>イッパン</t>
    </rPh>
    <rPh sb="17" eb="19">
      <t>カイケイ</t>
    </rPh>
    <rPh sb="22" eb="24">
      <t>クリイレ</t>
    </rPh>
    <rPh sb="24" eb="25">
      <t>キン</t>
    </rPh>
    <rPh sb="26" eb="28">
      <t>イゾン</t>
    </rPh>
    <rPh sb="36" eb="38">
      <t>トウシ</t>
    </rPh>
    <rPh sb="71" eb="73">
      <t>ショリ</t>
    </rPh>
    <rPh sb="73" eb="75">
      <t>スイリョウ</t>
    </rPh>
    <rPh sb="76" eb="78">
      <t>ゲンショウ</t>
    </rPh>
    <rPh sb="78" eb="80">
      <t>ケイコウ</t>
    </rPh>
    <rPh sb="86" eb="88">
      <t>シセツ</t>
    </rPh>
    <rPh sb="88" eb="91">
      <t>リヨウリツ</t>
    </rPh>
    <rPh sb="91" eb="92">
      <t>トウ</t>
    </rPh>
    <rPh sb="93" eb="95">
      <t>カダイ</t>
    </rPh>
    <rPh sb="104" eb="106">
      <t>カンロ</t>
    </rPh>
    <rPh sb="107" eb="109">
      <t>コウシン</t>
    </rPh>
    <rPh sb="128" eb="129">
      <t>テキ</t>
    </rPh>
    <phoneticPr fontId="4"/>
  </si>
  <si>
    <t xml:space="preserve">●収益的収支比率、企業債残高対事業規模比率
　『収益的収支比率』はH24に農集下洗井処理場を公共に統廃合した事により下落した、『企業債残高対事業規模比率』については年々減少しておりますが一般会計からの繰入金に依存している事が要因となります。
●経費回収率
　100％には達していませんが類似団体平均より上回っています。しかし一般会計からの繰入金に依存している現状です、今後は料金改定等による使用料収入の増を図ります。
●汚水処理原価
　類似団体平均値を下回る結果となりました。汚水処理費は一般会計からの繰入金で賄うべき経費分は除いていますが今後も引き続き経費節減に努めていきます。
●施設利用率　
　類似団体平均値と同等になっています、今後も適切に処理場の整備に努めていきます。
●水洗化率
　上昇傾向でH24から類似団体平均値を上回りました今後も引き続き戸別訪問等行い水洗化に取り組んでいきます。
</t>
    <rPh sb="37" eb="39">
      <t>ノウシュウ</t>
    </rPh>
    <rPh sb="42" eb="45">
      <t>ショリジョウ</t>
    </rPh>
    <rPh sb="46" eb="48">
      <t>コウキョウ</t>
    </rPh>
    <rPh sb="49" eb="52">
      <t>トウハイゴウ</t>
    </rPh>
    <rPh sb="54" eb="55">
      <t>コト</t>
    </rPh>
    <rPh sb="58" eb="60">
      <t>ゲラク</t>
    </rPh>
    <rPh sb="82" eb="84">
      <t>ネンネン</t>
    </rPh>
    <rPh sb="84" eb="86">
      <t>ゲンショウ</t>
    </rPh>
    <rPh sb="123" eb="125">
      <t>ケイヒ</t>
    </rPh>
    <rPh sb="125" eb="127">
      <t>カイシュウ</t>
    </rPh>
    <rPh sb="127" eb="128">
      <t>リツ</t>
    </rPh>
    <rPh sb="136" eb="137">
      <t>タッ</t>
    </rPh>
    <rPh sb="148" eb="150">
      <t>ヘイキン</t>
    </rPh>
    <rPh sb="152" eb="154">
      <t>ウワマワ</t>
    </rPh>
    <rPh sb="240" eb="242">
      <t>オスイ</t>
    </rPh>
    <rPh sb="242" eb="244">
      <t>ショリ</t>
    </rPh>
    <rPh sb="244" eb="245">
      <t>ヒ</t>
    </rPh>
    <rPh sb="257" eb="258">
      <t>マカナ</t>
    </rPh>
    <rPh sb="261" eb="263">
      <t>ケイヒ</t>
    </rPh>
    <rPh sb="263" eb="264">
      <t>ブン</t>
    </rPh>
    <rPh sb="265" eb="266">
      <t>ノゾ</t>
    </rPh>
    <rPh sb="307" eb="309">
      <t>ヘイキン</t>
    </rPh>
    <rPh sb="309" eb="310">
      <t>チ</t>
    </rPh>
    <rPh sb="311" eb="313">
      <t>ドウトウ</t>
    </rPh>
    <rPh sb="351" eb="353">
      <t>ジョウショウ</t>
    </rPh>
    <rPh sb="353" eb="355">
      <t>ケイコウ</t>
    </rPh>
    <rPh sb="365" eb="367">
      <t>ヘイキン</t>
    </rPh>
    <rPh sb="367" eb="368">
      <t>チ</t>
    </rPh>
    <rPh sb="369" eb="370">
      <t>ウエ</t>
    </rPh>
    <rPh sb="378" eb="379">
      <t>ヒ</t>
    </rPh>
    <rPh sb="380" eb="381">
      <t>ツヅ</t>
    </rPh>
    <rPh sb="382" eb="384">
      <t>コベツ</t>
    </rPh>
    <rPh sb="384" eb="386">
      <t>ホウモン</t>
    </rPh>
    <rPh sb="386" eb="387">
      <t>トウ</t>
    </rPh>
    <rPh sb="387" eb="388">
      <t>オコナ</t>
    </rPh>
    <phoneticPr fontId="4"/>
  </si>
  <si>
    <t>　管渠の更新時期はまだであるが、機器の更新経費は増加傾向にある。今後資産整理を行い長寿命化計画を策定し計画的な更新を図ります。</t>
    <rPh sb="1" eb="2">
      <t>カン</t>
    </rPh>
    <rPh sb="2" eb="3">
      <t>キョ</t>
    </rPh>
    <rPh sb="4" eb="6">
      <t>コウシン</t>
    </rPh>
    <rPh sb="6" eb="8">
      <t>ジキ</t>
    </rPh>
    <rPh sb="16" eb="18">
      <t>キキ</t>
    </rPh>
    <rPh sb="19" eb="21">
      <t>コウシン</t>
    </rPh>
    <rPh sb="21" eb="23">
      <t>ケイヒ</t>
    </rPh>
    <rPh sb="24" eb="26">
      <t>ゾウカ</t>
    </rPh>
    <rPh sb="26" eb="28">
      <t>ケイコウ</t>
    </rPh>
    <rPh sb="32" eb="34">
      <t>コンゴ</t>
    </rPh>
    <rPh sb="34" eb="36">
      <t>シサン</t>
    </rPh>
    <rPh sb="36" eb="38">
      <t>セイリ</t>
    </rPh>
    <rPh sb="39" eb="40">
      <t>オコナ</t>
    </rPh>
    <rPh sb="41" eb="42">
      <t>チョウ</t>
    </rPh>
    <rPh sb="42" eb="45">
      <t>ジュミョウカ</t>
    </rPh>
    <rPh sb="45" eb="47">
      <t>ケイカク</t>
    </rPh>
    <rPh sb="48" eb="50">
      <t>サクテイ</t>
    </rPh>
    <rPh sb="51" eb="54">
      <t>ケイカクテキ</t>
    </rPh>
    <rPh sb="55" eb="57">
      <t>コウシン</t>
    </rPh>
    <rPh sb="58" eb="59">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</si>
</sst>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0251408"/>
        <c:axId val="120251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120251408"/>
        <c:axId val="120251800"/>
      </c:lineChart>
      <c:dateAx>
        <c:axId val="120251408"/>
        <c:scaling>
          <c:orientation val="minMax"/>
        </c:scaling>
        <c:delete val="1"/>
        <c:axPos val="b"/>
        <c:numFmt formatCode="ge" sourceLinked="1"/>
        <c:majorTickMark val="none"/>
        <c:minorTickMark val="none"/>
        <c:tickLblPos val="none"/>
        <c:crossAx val="120251800"/>
        <c:crosses val="autoZero"/>
        <c:auto val="1"/>
        <c:lblOffset val="100"/>
        <c:baseTimeUnit val="years"/>
      </c:dateAx>
      <c:valAx>
        <c:axId val="120251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25140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66.72</c:v>
                </c:pt>
                <c:pt idx="1">
                  <c:v>57.8</c:v>
                </c:pt>
                <c:pt idx="2">
                  <c:v>54.76</c:v>
                </c:pt>
                <c:pt idx="3">
                  <c:v>54.8</c:v>
                </c:pt>
                <c:pt idx="4">
                  <c:v>55.84</c:v>
                </c:pt>
              </c:numCache>
            </c:numRef>
          </c:val>
        </c:ser>
        <c:dLbls>
          <c:showLegendKey val="0"/>
          <c:showVal val="0"/>
          <c:showCatName val="0"/>
          <c:showSerName val="0"/>
          <c:showPercent val="0"/>
          <c:showBubbleSize val="0"/>
        </c:dLbls>
        <c:gapWidth val="150"/>
        <c:axId val="223463464"/>
        <c:axId val="22346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223463464"/>
        <c:axId val="223463856"/>
      </c:lineChart>
      <c:dateAx>
        <c:axId val="223463464"/>
        <c:scaling>
          <c:orientation val="minMax"/>
        </c:scaling>
        <c:delete val="1"/>
        <c:axPos val="b"/>
        <c:numFmt formatCode="ge" sourceLinked="1"/>
        <c:majorTickMark val="none"/>
        <c:minorTickMark val="none"/>
        <c:tickLblPos val="none"/>
        <c:crossAx val="223463856"/>
        <c:crosses val="autoZero"/>
        <c:auto val="1"/>
        <c:lblOffset val="100"/>
        <c:baseTimeUnit val="years"/>
      </c:dateAx>
      <c:valAx>
        <c:axId val="22346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463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82.62</c:v>
                </c:pt>
                <c:pt idx="1">
                  <c:v>83.53</c:v>
                </c:pt>
                <c:pt idx="2">
                  <c:v>84.71</c:v>
                </c:pt>
                <c:pt idx="3">
                  <c:v>85.2</c:v>
                </c:pt>
                <c:pt idx="4">
                  <c:v>86</c:v>
                </c:pt>
              </c:numCache>
            </c:numRef>
          </c:val>
        </c:ser>
        <c:dLbls>
          <c:showLegendKey val="0"/>
          <c:showVal val="0"/>
          <c:showCatName val="0"/>
          <c:showSerName val="0"/>
          <c:showPercent val="0"/>
          <c:showBubbleSize val="0"/>
        </c:dLbls>
        <c:gapWidth val="150"/>
        <c:axId val="223465032"/>
        <c:axId val="22346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223465032"/>
        <c:axId val="223465424"/>
      </c:lineChart>
      <c:dateAx>
        <c:axId val="223465032"/>
        <c:scaling>
          <c:orientation val="minMax"/>
        </c:scaling>
        <c:delete val="1"/>
        <c:axPos val="b"/>
        <c:numFmt formatCode="ge" sourceLinked="1"/>
        <c:majorTickMark val="none"/>
        <c:minorTickMark val="none"/>
        <c:tickLblPos val="none"/>
        <c:crossAx val="223465424"/>
        <c:crosses val="autoZero"/>
        <c:auto val="1"/>
        <c:lblOffset val="100"/>
        <c:baseTimeUnit val="years"/>
      </c:dateAx>
      <c:valAx>
        <c:axId val="22346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465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88.66</c:v>
                </c:pt>
                <c:pt idx="1">
                  <c:v>89.03</c:v>
                </c:pt>
                <c:pt idx="2">
                  <c:v>86.16</c:v>
                </c:pt>
                <c:pt idx="3">
                  <c:v>86.23</c:v>
                </c:pt>
                <c:pt idx="4">
                  <c:v>86.26</c:v>
                </c:pt>
              </c:numCache>
            </c:numRef>
          </c:val>
        </c:ser>
        <c:dLbls>
          <c:showLegendKey val="0"/>
          <c:showVal val="0"/>
          <c:showCatName val="0"/>
          <c:showSerName val="0"/>
          <c:showPercent val="0"/>
          <c:showBubbleSize val="0"/>
        </c:dLbls>
        <c:gapWidth val="150"/>
        <c:axId val="223285744"/>
        <c:axId val="223286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3285744"/>
        <c:axId val="223286136"/>
      </c:lineChart>
      <c:dateAx>
        <c:axId val="223285744"/>
        <c:scaling>
          <c:orientation val="minMax"/>
        </c:scaling>
        <c:delete val="1"/>
        <c:axPos val="b"/>
        <c:numFmt formatCode="ge" sourceLinked="1"/>
        <c:majorTickMark val="none"/>
        <c:minorTickMark val="none"/>
        <c:tickLblPos val="none"/>
        <c:crossAx val="223286136"/>
        <c:crosses val="autoZero"/>
        <c:auto val="1"/>
        <c:lblOffset val="100"/>
        <c:baseTimeUnit val="years"/>
      </c:dateAx>
      <c:valAx>
        <c:axId val="223286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28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3287312"/>
        <c:axId val="223287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3287312"/>
        <c:axId val="223287704"/>
      </c:lineChart>
      <c:dateAx>
        <c:axId val="223287312"/>
        <c:scaling>
          <c:orientation val="minMax"/>
        </c:scaling>
        <c:delete val="1"/>
        <c:axPos val="b"/>
        <c:numFmt formatCode="ge" sourceLinked="1"/>
        <c:majorTickMark val="none"/>
        <c:minorTickMark val="none"/>
        <c:tickLblPos val="none"/>
        <c:crossAx val="223287704"/>
        <c:crosses val="autoZero"/>
        <c:auto val="1"/>
        <c:lblOffset val="100"/>
        <c:baseTimeUnit val="years"/>
      </c:dateAx>
      <c:valAx>
        <c:axId val="223287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28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3288880"/>
        <c:axId val="22368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3288880"/>
        <c:axId val="223683680"/>
      </c:lineChart>
      <c:dateAx>
        <c:axId val="223288880"/>
        <c:scaling>
          <c:orientation val="minMax"/>
        </c:scaling>
        <c:delete val="1"/>
        <c:axPos val="b"/>
        <c:numFmt formatCode="ge" sourceLinked="1"/>
        <c:majorTickMark val="none"/>
        <c:minorTickMark val="none"/>
        <c:tickLblPos val="none"/>
        <c:crossAx val="223683680"/>
        <c:crosses val="autoZero"/>
        <c:auto val="1"/>
        <c:lblOffset val="100"/>
        <c:baseTimeUnit val="years"/>
      </c:dateAx>
      <c:valAx>
        <c:axId val="22368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28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3686424"/>
        <c:axId val="22368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3686424"/>
        <c:axId val="223686816"/>
      </c:lineChart>
      <c:dateAx>
        <c:axId val="223686424"/>
        <c:scaling>
          <c:orientation val="minMax"/>
        </c:scaling>
        <c:delete val="1"/>
        <c:axPos val="b"/>
        <c:numFmt formatCode="ge" sourceLinked="1"/>
        <c:majorTickMark val="none"/>
        <c:minorTickMark val="none"/>
        <c:tickLblPos val="none"/>
        <c:crossAx val="223686816"/>
        <c:crosses val="autoZero"/>
        <c:auto val="1"/>
        <c:lblOffset val="100"/>
        <c:baseTimeUnit val="years"/>
      </c:dateAx>
      <c:valAx>
        <c:axId val="22368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686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3815728"/>
        <c:axId val="223816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3815728"/>
        <c:axId val="223816120"/>
      </c:lineChart>
      <c:dateAx>
        <c:axId val="223815728"/>
        <c:scaling>
          <c:orientation val="minMax"/>
        </c:scaling>
        <c:delete val="1"/>
        <c:axPos val="b"/>
        <c:numFmt formatCode="ge" sourceLinked="1"/>
        <c:majorTickMark val="none"/>
        <c:minorTickMark val="none"/>
        <c:tickLblPos val="none"/>
        <c:crossAx val="223816120"/>
        <c:crosses val="autoZero"/>
        <c:auto val="1"/>
        <c:lblOffset val="100"/>
        <c:baseTimeUnit val="years"/>
      </c:dateAx>
      <c:valAx>
        <c:axId val="223816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81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formatCode="#,##0.00;&quot;△&quot;#,##0.00;&quot;-&quot;">
                  <c:v>76.77</c:v>
                </c:pt>
                <c:pt idx="1">
                  <c:v>0</c:v>
                </c:pt>
                <c:pt idx="2">
                  <c:v>0</c:v>
                </c:pt>
                <c:pt idx="3">
                  <c:v>0</c:v>
                </c:pt>
                <c:pt idx="4">
                  <c:v>0</c:v>
                </c:pt>
              </c:numCache>
            </c:numRef>
          </c:val>
        </c:ser>
        <c:dLbls>
          <c:showLegendKey val="0"/>
          <c:showVal val="0"/>
          <c:showCatName val="0"/>
          <c:showSerName val="0"/>
          <c:showPercent val="0"/>
          <c:showBubbleSize val="0"/>
        </c:dLbls>
        <c:gapWidth val="150"/>
        <c:axId val="223686032"/>
        <c:axId val="223685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223686032"/>
        <c:axId val="223685640"/>
      </c:lineChart>
      <c:dateAx>
        <c:axId val="223686032"/>
        <c:scaling>
          <c:orientation val="minMax"/>
        </c:scaling>
        <c:delete val="1"/>
        <c:axPos val="b"/>
        <c:numFmt formatCode="ge" sourceLinked="1"/>
        <c:majorTickMark val="none"/>
        <c:minorTickMark val="none"/>
        <c:tickLblPos val="none"/>
        <c:crossAx val="223685640"/>
        <c:crosses val="autoZero"/>
        <c:auto val="1"/>
        <c:lblOffset val="100"/>
        <c:baseTimeUnit val="years"/>
      </c:dateAx>
      <c:valAx>
        <c:axId val="223685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68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85.6</c:v>
                </c:pt>
                <c:pt idx="1">
                  <c:v>84.12</c:v>
                </c:pt>
                <c:pt idx="2">
                  <c:v>73.75</c:v>
                </c:pt>
                <c:pt idx="3">
                  <c:v>74.37</c:v>
                </c:pt>
                <c:pt idx="4">
                  <c:v>74.16</c:v>
                </c:pt>
              </c:numCache>
            </c:numRef>
          </c:val>
        </c:ser>
        <c:dLbls>
          <c:showLegendKey val="0"/>
          <c:showVal val="0"/>
          <c:showCatName val="0"/>
          <c:showSerName val="0"/>
          <c:showPercent val="0"/>
          <c:showBubbleSize val="0"/>
        </c:dLbls>
        <c:gapWidth val="150"/>
        <c:axId val="223817296"/>
        <c:axId val="223817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223817296"/>
        <c:axId val="223817688"/>
      </c:lineChart>
      <c:dateAx>
        <c:axId val="223817296"/>
        <c:scaling>
          <c:orientation val="minMax"/>
        </c:scaling>
        <c:delete val="1"/>
        <c:axPos val="b"/>
        <c:numFmt formatCode="ge" sourceLinked="1"/>
        <c:majorTickMark val="none"/>
        <c:minorTickMark val="none"/>
        <c:tickLblPos val="none"/>
        <c:crossAx val="223817688"/>
        <c:crosses val="autoZero"/>
        <c:auto val="1"/>
        <c:lblOffset val="100"/>
        <c:baseTimeUnit val="years"/>
      </c:dateAx>
      <c:valAx>
        <c:axId val="223817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81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191.86</c:v>
                </c:pt>
                <c:pt idx="1">
                  <c:v>206.65</c:v>
                </c:pt>
                <c:pt idx="2">
                  <c:v>231.23</c:v>
                </c:pt>
                <c:pt idx="3">
                  <c:v>233.88</c:v>
                </c:pt>
                <c:pt idx="4">
                  <c:v>245.61</c:v>
                </c:pt>
              </c:numCache>
            </c:numRef>
          </c:val>
        </c:ser>
        <c:dLbls>
          <c:showLegendKey val="0"/>
          <c:showVal val="0"/>
          <c:showCatName val="0"/>
          <c:showSerName val="0"/>
          <c:showPercent val="0"/>
          <c:showBubbleSize val="0"/>
        </c:dLbls>
        <c:gapWidth val="150"/>
        <c:axId val="223818864"/>
        <c:axId val="22346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223818864"/>
        <c:axId val="223462288"/>
      </c:lineChart>
      <c:dateAx>
        <c:axId val="223818864"/>
        <c:scaling>
          <c:orientation val="minMax"/>
        </c:scaling>
        <c:delete val="1"/>
        <c:axPos val="b"/>
        <c:numFmt formatCode="ge" sourceLinked="1"/>
        <c:majorTickMark val="none"/>
        <c:minorTickMark val="none"/>
        <c:tickLblPos val="none"/>
        <c:crossAx val="223462288"/>
        <c:crosses val="autoZero"/>
        <c:auto val="1"/>
        <c:lblOffset val="100"/>
        <c:baseTimeUnit val="years"/>
      </c:dateAx>
      <c:valAx>
        <c:axId val="22346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81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V48" zoomScale="80" zoomScaleNormal="8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岐阜県　中津川市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81613</v>
      </c>
      <c r="AM8" s="47"/>
      <c r="AN8" s="47"/>
      <c r="AO8" s="47"/>
      <c r="AP8" s="47"/>
      <c r="AQ8" s="47"/>
      <c r="AR8" s="47"/>
      <c r="AS8" s="47"/>
      <c r="AT8" s="43">
        <f>データ!S6</f>
        <v>676.45</v>
      </c>
      <c r="AU8" s="43"/>
      <c r="AV8" s="43"/>
      <c r="AW8" s="43"/>
      <c r="AX8" s="43"/>
      <c r="AY8" s="43"/>
      <c r="AZ8" s="43"/>
      <c r="BA8" s="43"/>
      <c r="BB8" s="43">
        <f>データ!T6</f>
        <v>120.65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11.98</v>
      </c>
      <c r="Q10" s="43"/>
      <c r="R10" s="43"/>
      <c r="S10" s="43"/>
      <c r="T10" s="43"/>
      <c r="U10" s="43"/>
      <c r="V10" s="43"/>
      <c r="W10" s="43">
        <f>データ!P6</f>
        <v>92.55</v>
      </c>
      <c r="X10" s="43"/>
      <c r="Y10" s="43"/>
      <c r="Z10" s="43"/>
      <c r="AA10" s="43"/>
      <c r="AB10" s="43"/>
      <c r="AC10" s="43"/>
      <c r="AD10" s="47">
        <f>データ!Q6</f>
        <v>3672</v>
      </c>
      <c r="AE10" s="47"/>
      <c r="AF10" s="47"/>
      <c r="AG10" s="47"/>
      <c r="AH10" s="47"/>
      <c r="AI10" s="47"/>
      <c r="AJ10" s="47"/>
      <c r="AK10" s="2"/>
      <c r="AL10" s="47">
        <f>データ!U6</f>
        <v>9716</v>
      </c>
      <c r="AM10" s="47"/>
      <c r="AN10" s="47"/>
      <c r="AO10" s="47"/>
      <c r="AP10" s="47"/>
      <c r="AQ10" s="47"/>
      <c r="AR10" s="47"/>
      <c r="AS10" s="47"/>
      <c r="AT10" s="43">
        <f>データ!V6</f>
        <v>19.670000000000002</v>
      </c>
      <c r="AU10" s="43"/>
      <c r="AV10" s="43"/>
      <c r="AW10" s="43"/>
      <c r="AX10" s="43"/>
      <c r="AY10" s="43"/>
      <c r="AZ10" s="43"/>
      <c r="BA10" s="43"/>
      <c r="BB10" s="43">
        <f>データ!W6</f>
        <v>493.95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212067</v>
      </c>
      <c r="D6" s="31">
        <f t="shared" si="3"/>
        <v>47</v>
      </c>
      <c r="E6" s="31">
        <f t="shared" si="3"/>
        <v>17</v>
      </c>
      <c r="F6" s="31">
        <f t="shared" si="3"/>
        <v>5</v>
      </c>
      <c r="G6" s="31">
        <f t="shared" si="3"/>
        <v>0</v>
      </c>
      <c r="H6" s="31" t="str">
        <f t="shared" si="3"/>
        <v>岐阜県　中津川市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11.98</v>
      </c>
      <c r="P6" s="32">
        <f t="shared" si="3"/>
        <v>92.55</v>
      </c>
      <c r="Q6" s="32">
        <f t="shared" si="3"/>
        <v>3672</v>
      </c>
      <c r="R6" s="32">
        <f t="shared" si="3"/>
        <v>81613</v>
      </c>
      <c r="S6" s="32">
        <f t="shared" si="3"/>
        <v>676.45</v>
      </c>
      <c r="T6" s="32">
        <f t="shared" si="3"/>
        <v>120.65</v>
      </c>
      <c r="U6" s="32">
        <f t="shared" si="3"/>
        <v>9716</v>
      </c>
      <c r="V6" s="32">
        <f t="shared" si="3"/>
        <v>19.670000000000002</v>
      </c>
      <c r="W6" s="32">
        <f t="shared" si="3"/>
        <v>493.95</v>
      </c>
      <c r="X6" s="33">
        <f>IF(X7="",NA(),X7)</f>
        <v>88.66</v>
      </c>
      <c r="Y6" s="33">
        <f t="shared" ref="Y6:AG6" si="4">IF(Y7="",NA(),Y7)</f>
        <v>89.03</v>
      </c>
      <c r="Z6" s="33">
        <f t="shared" si="4"/>
        <v>86.16</v>
      </c>
      <c r="AA6" s="33">
        <f t="shared" si="4"/>
        <v>86.23</v>
      </c>
      <c r="AB6" s="33">
        <f t="shared" si="4"/>
        <v>86.26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76.77</v>
      </c>
      <c r="BF6" s="32">
        <f t="shared" ref="BF6:BN6" si="7">IF(BF7="",NA(),BF7)</f>
        <v>0</v>
      </c>
      <c r="BG6" s="32">
        <f t="shared" si="7"/>
        <v>0</v>
      </c>
      <c r="BH6" s="32">
        <f t="shared" si="7"/>
        <v>0</v>
      </c>
      <c r="BI6" s="32">
        <f t="shared" si="7"/>
        <v>0</v>
      </c>
      <c r="BJ6" s="33">
        <f t="shared" si="7"/>
        <v>1267.26</v>
      </c>
      <c r="BK6" s="33">
        <f t="shared" si="7"/>
        <v>1239.2</v>
      </c>
      <c r="BL6" s="33">
        <f t="shared" si="7"/>
        <v>1197.82</v>
      </c>
      <c r="BM6" s="33">
        <f t="shared" si="7"/>
        <v>1126.77</v>
      </c>
      <c r="BN6" s="33">
        <f t="shared" si="7"/>
        <v>1044.8</v>
      </c>
      <c r="BO6" s="32" t="str">
        <f>IF(BO7="","",IF(BO7="-","【-】","【"&amp;SUBSTITUTE(TEXT(BO7,"#,##0.00"),"-","△")&amp;"】"))</f>
        <v>【992.47】</v>
      </c>
      <c r="BP6" s="33">
        <f>IF(BP7="",NA(),BP7)</f>
        <v>85.6</v>
      </c>
      <c r="BQ6" s="33">
        <f t="shared" ref="BQ6:BY6" si="8">IF(BQ7="",NA(),BQ7)</f>
        <v>84.12</v>
      </c>
      <c r="BR6" s="33">
        <f t="shared" si="8"/>
        <v>73.75</v>
      </c>
      <c r="BS6" s="33">
        <f t="shared" si="8"/>
        <v>74.37</v>
      </c>
      <c r="BT6" s="33">
        <f t="shared" si="8"/>
        <v>74.16</v>
      </c>
      <c r="BU6" s="33">
        <f t="shared" si="8"/>
        <v>53.42</v>
      </c>
      <c r="BV6" s="33">
        <f t="shared" si="8"/>
        <v>51.56</v>
      </c>
      <c r="BW6" s="33">
        <f t="shared" si="8"/>
        <v>51.03</v>
      </c>
      <c r="BX6" s="33">
        <f t="shared" si="8"/>
        <v>50.9</v>
      </c>
      <c r="BY6" s="33">
        <f t="shared" si="8"/>
        <v>50.82</v>
      </c>
      <c r="BZ6" s="32" t="str">
        <f>IF(BZ7="","",IF(BZ7="-","【-】","【"&amp;SUBSTITUTE(TEXT(BZ7,"#,##0.00"),"-","△")&amp;"】"))</f>
        <v>【51.49】</v>
      </c>
      <c r="CA6" s="33">
        <f>IF(CA7="",NA(),CA7)</f>
        <v>191.86</v>
      </c>
      <c r="CB6" s="33">
        <f t="shared" ref="CB6:CJ6" si="9">IF(CB7="",NA(),CB7)</f>
        <v>206.65</v>
      </c>
      <c r="CC6" s="33">
        <f t="shared" si="9"/>
        <v>231.23</v>
      </c>
      <c r="CD6" s="33">
        <f t="shared" si="9"/>
        <v>233.88</v>
      </c>
      <c r="CE6" s="33">
        <f t="shared" si="9"/>
        <v>245.61</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66.72</v>
      </c>
      <c r="CM6" s="33">
        <f t="shared" ref="CM6:CU6" si="10">IF(CM7="",NA(),CM7)</f>
        <v>57.8</v>
      </c>
      <c r="CN6" s="33">
        <f t="shared" si="10"/>
        <v>54.76</v>
      </c>
      <c r="CO6" s="33">
        <f t="shared" si="10"/>
        <v>54.8</v>
      </c>
      <c r="CP6" s="33">
        <f t="shared" si="10"/>
        <v>55.84</v>
      </c>
      <c r="CQ6" s="33">
        <f t="shared" si="10"/>
        <v>54.23</v>
      </c>
      <c r="CR6" s="33">
        <f t="shared" si="10"/>
        <v>55.2</v>
      </c>
      <c r="CS6" s="33">
        <f t="shared" si="10"/>
        <v>54.74</v>
      </c>
      <c r="CT6" s="33">
        <f t="shared" si="10"/>
        <v>53.78</v>
      </c>
      <c r="CU6" s="33">
        <f t="shared" si="10"/>
        <v>53.24</v>
      </c>
      <c r="CV6" s="32" t="str">
        <f>IF(CV7="","",IF(CV7="-","【-】","【"&amp;SUBSTITUTE(TEXT(CV7,"#,##0.00"),"-","△")&amp;"】"))</f>
        <v>【53.32】</v>
      </c>
      <c r="CW6" s="33">
        <f>IF(CW7="",NA(),CW7)</f>
        <v>82.62</v>
      </c>
      <c r="CX6" s="33">
        <f t="shared" ref="CX6:DF6" si="11">IF(CX7="",NA(),CX7)</f>
        <v>83.53</v>
      </c>
      <c r="CY6" s="33">
        <f t="shared" si="11"/>
        <v>84.71</v>
      </c>
      <c r="CZ6" s="33">
        <f t="shared" si="11"/>
        <v>85.2</v>
      </c>
      <c r="DA6" s="33">
        <f t="shared" si="11"/>
        <v>86</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212067</v>
      </c>
      <c r="D7" s="35">
        <v>47</v>
      </c>
      <c r="E7" s="35">
        <v>17</v>
      </c>
      <c r="F7" s="35">
        <v>5</v>
      </c>
      <c r="G7" s="35">
        <v>0</v>
      </c>
      <c r="H7" s="35" t="s">
        <v>96</v>
      </c>
      <c r="I7" s="35" t="s">
        <v>97</v>
      </c>
      <c r="J7" s="35" t="s">
        <v>98</v>
      </c>
      <c r="K7" s="35" t="s">
        <v>99</v>
      </c>
      <c r="L7" s="35" t="s">
        <v>100</v>
      </c>
      <c r="M7" s="36" t="s">
        <v>101</v>
      </c>
      <c r="N7" s="36" t="s">
        <v>102</v>
      </c>
      <c r="O7" s="36">
        <v>11.98</v>
      </c>
      <c r="P7" s="36">
        <v>92.55</v>
      </c>
      <c r="Q7" s="36">
        <v>3672</v>
      </c>
      <c r="R7" s="36">
        <v>81613</v>
      </c>
      <c r="S7" s="36">
        <v>676.45</v>
      </c>
      <c r="T7" s="36">
        <v>120.65</v>
      </c>
      <c r="U7" s="36">
        <v>9716</v>
      </c>
      <c r="V7" s="36">
        <v>19.670000000000002</v>
      </c>
      <c r="W7" s="36">
        <v>493.95</v>
      </c>
      <c r="X7" s="36">
        <v>88.66</v>
      </c>
      <c r="Y7" s="36">
        <v>89.03</v>
      </c>
      <c r="Z7" s="36">
        <v>86.16</v>
      </c>
      <c r="AA7" s="36">
        <v>86.23</v>
      </c>
      <c r="AB7" s="36">
        <v>86.26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76.77</v>
      </c>
      <c r="BF7" s="36">
        <v>0</v>
      </c>
      <c r="BG7" s="36">
        <v>0</v>
      </c>
      <c r="BH7" s="36">
        <v>0</v>
      </c>
      <c r="BI7" s="36">
        <v>0</v>
      </c>
      <c r="BJ7" s="36">
        <v>1267.26</v>
      </c>
      <c r="BK7" s="36">
        <v>1239.2</v>
      </c>
      <c r="BL7" s="36">
        <v>1197.82</v>
      </c>
      <c r="BM7" s="36">
        <v>1126.77</v>
      </c>
      <c r="BN7" s="36">
        <v>1044.8</v>
      </c>
      <c r="BO7" s="36">
        <v>992.47</v>
      </c>
      <c r="BP7" s="36">
        <v>85.6</v>
      </c>
      <c r="BQ7" s="36">
        <v>84.12</v>
      </c>
      <c r="BR7" s="36">
        <v>73.75</v>
      </c>
      <c r="BS7" s="36">
        <v>74.37</v>
      </c>
      <c r="BT7" s="36">
        <v>74.16</v>
      </c>
      <c r="BU7" s="36">
        <v>53.42</v>
      </c>
      <c r="BV7" s="36">
        <v>51.56</v>
      </c>
      <c r="BW7" s="36">
        <v>51.03</v>
      </c>
      <c r="BX7" s="36">
        <v>50.9</v>
      </c>
      <c r="BY7" s="36">
        <v>50.82</v>
      </c>
      <c r="BZ7" s="36">
        <v>51.49</v>
      </c>
      <c r="CA7" s="36">
        <v>191.86</v>
      </c>
      <c r="CB7" s="36">
        <v>206.65</v>
      </c>
      <c r="CC7" s="36">
        <v>231.23</v>
      </c>
      <c r="CD7" s="36">
        <v>233.88</v>
      </c>
      <c r="CE7" s="36">
        <v>245.61</v>
      </c>
      <c r="CF7" s="36">
        <v>269.12</v>
      </c>
      <c r="CG7" s="36">
        <v>283.26</v>
      </c>
      <c r="CH7" s="36">
        <v>289.60000000000002</v>
      </c>
      <c r="CI7" s="36">
        <v>293.27</v>
      </c>
      <c r="CJ7" s="36">
        <v>300.52</v>
      </c>
      <c r="CK7" s="36">
        <v>295.10000000000002</v>
      </c>
      <c r="CL7" s="36">
        <v>66.72</v>
      </c>
      <c r="CM7" s="36">
        <v>57.8</v>
      </c>
      <c r="CN7" s="36">
        <v>54.76</v>
      </c>
      <c r="CO7" s="36">
        <v>54.8</v>
      </c>
      <c r="CP7" s="36">
        <v>55.84</v>
      </c>
      <c r="CQ7" s="36">
        <v>54.23</v>
      </c>
      <c r="CR7" s="36">
        <v>55.2</v>
      </c>
      <c r="CS7" s="36">
        <v>54.74</v>
      </c>
      <c r="CT7" s="36">
        <v>53.78</v>
      </c>
      <c r="CU7" s="36">
        <v>53.24</v>
      </c>
      <c r="CV7" s="36">
        <v>53.32</v>
      </c>
      <c r="CW7" s="36">
        <v>82.62</v>
      </c>
      <c r="CX7" s="36">
        <v>83.53</v>
      </c>
      <c r="CY7" s="36">
        <v>84.71</v>
      </c>
      <c r="CZ7" s="36">
        <v>85.2</v>
      </c>
      <c r="DA7" s="36">
        <v>86</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河合安紀子</cp:lastModifiedBy>
  <cp:lastPrinted>2016-07-25T07:31:40Z</cp:lastPrinted>
  <dcterms:created xsi:type="dcterms:W3CDTF">2016-02-03T09:13:59Z</dcterms:created>
  <dcterms:modified xsi:type="dcterms:W3CDTF">2016-07-25T07:31:42Z</dcterms:modified>
  <cp:category/>
</cp:coreProperties>
</file>