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as15b01\下水道課$\★１業務係関係\業務係\調査回答\庁外\H28(庁外)\経営分析表\提出\"/>
    </mc:Choice>
  </mc:AlternateContent>
  <workbookProtection workbookPassword="8649" lockStructure="1"/>
  <bookViews>
    <workbookView xWindow="0" yWindow="0" windowWidth="20490" windowHeight="7770"/>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AL8" i="4" s="1"/>
  <c r="Q6" i="5"/>
  <c r="P6" i="5"/>
  <c r="W10" i="4" s="1"/>
  <c r="O6" i="5"/>
  <c r="P10" i="4" s="1"/>
  <c r="N6" i="5"/>
  <c r="I10" i="4" s="1"/>
  <c r="M6" i="5"/>
  <c r="L6" i="5"/>
  <c r="W8" i="4" s="1"/>
  <c r="K6" i="5"/>
  <c r="P8" i="4" s="1"/>
  <c r="J6" i="5"/>
  <c r="I8" i="4" s="1"/>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B10" i="4"/>
  <c r="B8" i="4"/>
  <c r="E10" i="5" l="1"/>
  <c r="C10" i="5"/>
  <c r="D10" i="5"/>
  <c r="B10" i="5"/>
</calcChain>
</file>

<file path=xl/sharedStrings.xml><?xml version="1.0" encoding="utf-8"?>
<sst xmlns="http://schemas.openxmlformats.org/spreadsheetml/2006/main" count="232" uniqueCount="111">
  <si>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</si>
  <si>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</si>
  <si>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</si>
  <si>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</si>
  <si>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</si>
  <si>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</si>
  <si>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</si>
  <si>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</si>
  <si>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</si>
  <si>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</si>
  <si>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</si>
  <si>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</si>
  <si>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</si>
  <si>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</si>
  <si>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</si>
  <si>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</si>
  <si>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</si>
  <si>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</si>
  <si>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</si>
  <si>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</si>
  <si>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</si>
  <si>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</si>
  <si>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</si>
  <si>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</si>
  <si>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</si>
  <si>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</si>
  <si>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</si>
  <si>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</si>
  <si>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</si>
  <si>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</si>
  <si>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</si>
  <si>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</si>
  <si>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</si>
  <si>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</si>
  <si>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</si>
  <si>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</si>
  <si>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</si>
  <si>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</si>
  <si>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</si>
  <si>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</si>
  <si>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</si>
  <si>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</si>
  <si>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</si>
  <si>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</si>
  <si>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</si>
  <si>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</si>
  <si>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</si>
  <si>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</si>
  <si>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</si>
  <si>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</si>
  <si>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</si>
  <si>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</si>
  <si>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</si>
  <si>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</si>
  <si>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</si>
  <si>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</si>
  <si>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</si>
  <si>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</si>
  <si>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</si>
  <si>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</si>
  <si>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</si>
  <si>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</si>
  <si>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</si>
  <si>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</si>
  <si>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</si>
  <si>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</si>
  <si>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</si>
  <si>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</si>
  <si>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</si>
  <si>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</si>
  <si>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</si>
  <si>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</si>
  <si>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</si>
  <si>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</si>
  <si>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</si>
  <si>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</si>
  <si>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</si>
  <si>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</si>
  <si>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</si>
  <si>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</si>
  <si>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</si>
  <si>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</si>
  <si>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</si>
  <si>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</si>
  <si>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</si>
  <si>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</si>
  <si>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</si>
  <si>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</si>
  <si>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</si>
  <si>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</si>
  <si>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</si>
  <si>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</si>
  <si>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</si>
  <si>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</si>
  <si>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</si>
  <si>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</si>
  <si>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岐阜県　中津川市</t>
  </si>
  <si>
    <t>法非適用</t>
  </si>
  <si>
    <t>下水道事業</t>
  </si>
  <si>
    <t>個別排水処理</t>
  </si>
  <si>
    <t>L2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</si>
  <si>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</si>
  <si>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</si>
  <si>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</si>
  <si>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</si>
  <si>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</si>
  <si>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</si>
  <si>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</si>
  <si>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●収益的収支比率、企業債残高対事業規模比率
　『収益的収支比率』は総収益が減少していることから減少しています。『企業債残高対事業規模比率』は昨年度は全額一般会計繰出金をあてていましたが、H27は全額繰入金ではなく自主財源にあてたことによる増です。
●経費回収率
　100％には達していませんが類似団体平均値を上回っています。しかし一般会計からの繰入金に依存している現状です、今後H30から定額制の廃止を行い、H32から地方公営企業会計法適用に移行し独立性を確保し適正な料金の検討を行い使用料収入の増を図ります。
●汚水処理原価
　H27は類似団体平均より下回っています。今後も合併処理浄化槽の維持管理に係る経費削減に努めていきます。
●施設利用率　
　過去５年間、類似団体平均値を下回っています、今後も適切に合併処理浄化槽の管理に努めていきます。
●水洗化率
　類似団体平均値を下回っていますが前年とほぼ変更ありません。
</t>
    <rPh sb="33" eb="36">
      <t>ソウシュウエキ</t>
    </rPh>
    <rPh sb="37" eb="39">
      <t>ゲンショウ</t>
    </rPh>
    <rPh sb="47" eb="49">
      <t>ゲンショウ</t>
    </rPh>
    <rPh sb="56" eb="58">
      <t>キギョウ</t>
    </rPh>
    <rPh sb="70" eb="73">
      <t>サクネンド</t>
    </rPh>
    <rPh sb="74" eb="76">
      <t>ゼンガク</t>
    </rPh>
    <rPh sb="76" eb="78">
      <t>イッパン</t>
    </rPh>
    <rPh sb="78" eb="80">
      <t>カイケイ</t>
    </rPh>
    <rPh sb="80" eb="82">
      <t>クリダ</t>
    </rPh>
    <rPh sb="82" eb="83">
      <t>キン</t>
    </rPh>
    <rPh sb="97" eb="99">
      <t>ゼンガク</t>
    </rPh>
    <rPh sb="99" eb="101">
      <t>クリイレ</t>
    </rPh>
    <rPh sb="101" eb="102">
      <t>キン</t>
    </rPh>
    <rPh sb="106" eb="108">
      <t>ジシュ</t>
    </rPh>
    <rPh sb="108" eb="110">
      <t>ザイゲン</t>
    </rPh>
    <rPh sb="119" eb="120">
      <t>ゾウ</t>
    </rPh>
    <rPh sb="279" eb="280">
      <t>シタ</t>
    </rPh>
    <rPh sb="290" eb="292">
      <t>ガッペイ</t>
    </rPh>
    <rPh sb="292" eb="294">
      <t>ショリ</t>
    </rPh>
    <rPh sb="294" eb="297">
      <t>ジョウカソウ</t>
    </rPh>
    <rPh sb="298" eb="300">
      <t>イジ</t>
    </rPh>
    <rPh sb="300" eb="302">
      <t>カンリ</t>
    </rPh>
    <rPh sb="303" eb="304">
      <t>カカ</t>
    </rPh>
    <rPh sb="357" eb="359">
      <t>ガッペイ</t>
    </rPh>
    <rPh sb="359" eb="361">
      <t>ショリ</t>
    </rPh>
    <rPh sb="361" eb="364">
      <t>ジョウカソウ</t>
    </rPh>
    <rPh sb="365" eb="367">
      <t>カンリ</t>
    </rPh>
    <rPh sb="393" eb="395">
      <t>シタマワ</t>
    </rPh>
    <rPh sb="401" eb="403">
      <t>ゼンネン</t>
    </rPh>
    <rPh sb="406" eb="408">
      <t>ヘンコウ</t>
    </rPh>
    <phoneticPr fontId="4"/>
  </si>
  <si>
    <t>浄化槽の計画的な維持管理を図ります。</t>
    <rPh sb="0" eb="3">
      <t>ジョウカソウ</t>
    </rPh>
    <rPh sb="8" eb="10">
      <t>イジ</t>
    </rPh>
    <rPh sb="10" eb="12">
      <t>カンリ</t>
    </rPh>
    <phoneticPr fontId="4"/>
  </si>
  <si>
    <t>　経営状況は、安定しているが、一般会計からの繰入金に依存しています。個別排水処理事業につきましてはH32地方公営企業会計法適用により今後の方針を検討する必要があります。
　</t>
    <rPh sb="34" eb="36">
      <t>コベツ</t>
    </rPh>
    <rPh sb="36" eb="38">
      <t>ハイスイ</t>
    </rPh>
    <rPh sb="38" eb="40">
      <t>ショリ</t>
    </rPh>
    <rPh sb="40" eb="42">
      <t>ジギョウ</t>
    </rPh>
    <rPh sb="52" eb="54">
      <t>チホウ</t>
    </rPh>
    <rPh sb="54" eb="56">
      <t>コウエイ</t>
    </rPh>
    <rPh sb="56" eb="58">
      <t>キギョウ</t>
    </rPh>
    <rPh sb="58" eb="60">
      <t>カイケイ</t>
    </rPh>
    <rPh sb="60" eb="61">
      <t>ホウ</t>
    </rPh>
    <rPh sb="61" eb="63">
      <t>テキヨウ</t>
    </rPh>
    <rPh sb="66" eb="68">
      <t>コンゴ</t>
    </rPh>
    <rPh sb="69" eb="71">
      <t>ホウシン</t>
    </rPh>
    <rPh sb="72" eb="74">
      <t>ケントウ</t>
    </rPh>
    <rPh sb="76" eb="78">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</si>
</sst>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34425184"/>
        <c:axId val="134425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134425184"/>
        <c:axId val="134425576"/>
      </c:lineChart>
      <c:dateAx>
        <c:axId val="134425184"/>
        <c:scaling>
          <c:orientation val="minMax"/>
        </c:scaling>
        <c:delete val="1"/>
        <c:axPos val="b"/>
        <c:numFmt formatCode="ge" sourceLinked="1"/>
        <c:majorTickMark val="none"/>
        <c:minorTickMark val="none"/>
        <c:tickLblPos val="none"/>
        <c:crossAx val="134425576"/>
        <c:crosses val="autoZero"/>
        <c:auto val="1"/>
        <c:lblOffset val="100"/>
        <c:baseTimeUnit val="years"/>
      </c:dateAx>
      <c:valAx>
        <c:axId val="134425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4425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53.45</c:v>
                </c:pt>
                <c:pt idx="1">
                  <c:v>50</c:v>
                </c:pt>
                <c:pt idx="2">
                  <c:v>50</c:v>
                </c:pt>
                <c:pt idx="3">
                  <c:v>50.86</c:v>
                </c:pt>
                <c:pt idx="4">
                  <c:v>50</c:v>
                </c:pt>
              </c:numCache>
            </c:numRef>
          </c:val>
        </c:ser>
        <c:dLbls>
          <c:showLegendKey val="0"/>
          <c:showVal val="0"/>
          <c:showCatName val="0"/>
          <c:showSerName val="0"/>
          <c:showPercent val="0"/>
          <c:showBubbleSize val="0"/>
        </c:dLbls>
        <c:gapWidth val="150"/>
        <c:axId val="270694520"/>
        <c:axId val="270695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55.42</c:v>
                </c:pt>
                <c:pt idx="1">
                  <c:v>58.58</c:v>
                </c:pt>
                <c:pt idx="2">
                  <c:v>58.82</c:v>
                </c:pt>
                <c:pt idx="3">
                  <c:v>51.54</c:v>
                </c:pt>
                <c:pt idx="4">
                  <c:v>54.14</c:v>
                </c:pt>
              </c:numCache>
            </c:numRef>
          </c:val>
          <c:smooth val="0"/>
        </c:ser>
        <c:dLbls>
          <c:showLegendKey val="0"/>
          <c:showVal val="0"/>
          <c:showCatName val="0"/>
          <c:showSerName val="0"/>
          <c:showPercent val="0"/>
          <c:showBubbleSize val="0"/>
        </c:dLbls>
        <c:marker val="1"/>
        <c:smooth val="0"/>
        <c:axId val="270694520"/>
        <c:axId val="270695304"/>
      </c:lineChart>
      <c:dateAx>
        <c:axId val="270694520"/>
        <c:scaling>
          <c:orientation val="minMax"/>
        </c:scaling>
        <c:delete val="1"/>
        <c:axPos val="b"/>
        <c:numFmt formatCode="ge" sourceLinked="1"/>
        <c:majorTickMark val="none"/>
        <c:minorTickMark val="none"/>
        <c:tickLblPos val="none"/>
        <c:crossAx val="270695304"/>
        <c:crosses val="autoZero"/>
        <c:auto val="1"/>
        <c:lblOffset val="100"/>
        <c:baseTimeUnit val="years"/>
      </c:dateAx>
      <c:valAx>
        <c:axId val="270695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0694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86.99</c:v>
                </c:pt>
                <c:pt idx="1">
                  <c:v>94.4</c:v>
                </c:pt>
                <c:pt idx="2">
                  <c:v>94.02</c:v>
                </c:pt>
                <c:pt idx="3">
                  <c:v>83.91</c:v>
                </c:pt>
                <c:pt idx="4">
                  <c:v>83.91</c:v>
                </c:pt>
              </c:numCache>
            </c:numRef>
          </c:val>
        </c:ser>
        <c:dLbls>
          <c:showLegendKey val="0"/>
          <c:showVal val="0"/>
          <c:showCatName val="0"/>
          <c:showSerName val="0"/>
          <c:showPercent val="0"/>
          <c:showBubbleSize val="0"/>
        </c:dLbls>
        <c:gapWidth val="150"/>
        <c:axId val="270454896"/>
        <c:axId val="270455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74.290000000000006</c:v>
                </c:pt>
                <c:pt idx="1">
                  <c:v>72.31</c:v>
                </c:pt>
                <c:pt idx="2">
                  <c:v>71.760000000000005</c:v>
                </c:pt>
                <c:pt idx="3">
                  <c:v>71.599999999999994</c:v>
                </c:pt>
                <c:pt idx="4">
                  <c:v>84.69</c:v>
                </c:pt>
              </c:numCache>
            </c:numRef>
          </c:val>
          <c:smooth val="0"/>
        </c:ser>
        <c:dLbls>
          <c:showLegendKey val="0"/>
          <c:showVal val="0"/>
          <c:showCatName val="0"/>
          <c:showSerName val="0"/>
          <c:showPercent val="0"/>
          <c:showBubbleSize val="0"/>
        </c:dLbls>
        <c:marker val="1"/>
        <c:smooth val="0"/>
        <c:axId val="270454896"/>
        <c:axId val="270455288"/>
      </c:lineChart>
      <c:dateAx>
        <c:axId val="270454896"/>
        <c:scaling>
          <c:orientation val="minMax"/>
        </c:scaling>
        <c:delete val="1"/>
        <c:axPos val="b"/>
        <c:numFmt formatCode="ge" sourceLinked="1"/>
        <c:majorTickMark val="none"/>
        <c:minorTickMark val="none"/>
        <c:tickLblPos val="none"/>
        <c:crossAx val="270455288"/>
        <c:crosses val="autoZero"/>
        <c:auto val="1"/>
        <c:lblOffset val="100"/>
        <c:baseTimeUnit val="years"/>
      </c:dateAx>
      <c:valAx>
        <c:axId val="270455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0454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80.25</c:v>
                </c:pt>
                <c:pt idx="1">
                  <c:v>73.8</c:v>
                </c:pt>
                <c:pt idx="2">
                  <c:v>78.25</c:v>
                </c:pt>
                <c:pt idx="3">
                  <c:v>77.430000000000007</c:v>
                </c:pt>
                <c:pt idx="4">
                  <c:v>62.14</c:v>
                </c:pt>
              </c:numCache>
            </c:numRef>
          </c:val>
        </c:ser>
        <c:dLbls>
          <c:showLegendKey val="0"/>
          <c:showVal val="0"/>
          <c:showCatName val="0"/>
          <c:showSerName val="0"/>
          <c:showPercent val="0"/>
          <c:showBubbleSize val="0"/>
        </c:dLbls>
        <c:gapWidth val="150"/>
        <c:axId val="134426752"/>
        <c:axId val="134427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4426752"/>
        <c:axId val="134427144"/>
      </c:lineChart>
      <c:dateAx>
        <c:axId val="134426752"/>
        <c:scaling>
          <c:orientation val="minMax"/>
        </c:scaling>
        <c:delete val="1"/>
        <c:axPos val="b"/>
        <c:numFmt formatCode="ge" sourceLinked="1"/>
        <c:majorTickMark val="none"/>
        <c:minorTickMark val="none"/>
        <c:tickLblPos val="none"/>
        <c:crossAx val="134427144"/>
        <c:crosses val="autoZero"/>
        <c:auto val="1"/>
        <c:lblOffset val="100"/>
        <c:baseTimeUnit val="years"/>
      </c:dateAx>
      <c:valAx>
        <c:axId val="134427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4426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34428320"/>
        <c:axId val="134428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4428320"/>
        <c:axId val="134428712"/>
      </c:lineChart>
      <c:dateAx>
        <c:axId val="134428320"/>
        <c:scaling>
          <c:orientation val="minMax"/>
        </c:scaling>
        <c:delete val="1"/>
        <c:axPos val="b"/>
        <c:numFmt formatCode="ge" sourceLinked="1"/>
        <c:majorTickMark val="none"/>
        <c:minorTickMark val="none"/>
        <c:tickLblPos val="none"/>
        <c:crossAx val="134428712"/>
        <c:crosses val="autoZero"/>
        <c:auto val="1"/>
        <c:lblOffset val="100"/>
        <c:baseTimeUnit val="years"/>
      </c:dateAx>
      <c:valAx>
        <c:axId val="134428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4428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34988336"/>
        <c:axId val="134988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4988336"/>
        <c:axId val="134988728"/>
      </c:lineChart>
      <c:dateAx>
        <c:axId val="134988336"/>
        <c:scaling>
          <c:orientation val="minMax"/>
        </c:scaling>
        <c:delete val="1"/>
        <c:axPos val="b"/>
        <c:numFmt formatCode="ge" sourceLinked="1"/>
        <c:majorTickMark val="none"/>
        <c:minorTickMark val="none"/>
        <c:tickLblPos val="none"/>
        <c:crossAx val="134988728"/>
        <c:crosses val="autoZero"/>
        <c:auto val="1"/>
        <c:lblOffset val="100"/>
        <c:baseTimeUnit val="years"/>
      </c:dateAx>
      <c:valAx>
        <c:axId val="134988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4988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35052112"/>
        <c:axId val="135052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5052112"/>
        <c:axId val="135052504"/>
      </c:lineChart>
      <c:dateAx>
        <c:axId val="135052112"/>
        <c:scaling>
          <c:orientation val="minMax"/>
        </c:scaling>
        <c:delete val="1"/>
        <c:axPos val="b"/>
        <c:numFmt formatCode="ge" sourceLinked="1"/>
        <c:majorTickMark val="none"/>
        <c:minorTickMark val="none"/>
        <c:tickLblPos val="none"/>
        <c:crossAx val="135052504"/>
        <c:crosses val="autoZero"/>
        <c:auto val="1"/>
        <c:lblOffset val="100"/>
        <c:baseTimeUnit val="years"/>
      </c:dateAx>
      <c:valAx>
        <c:axId val="135052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5052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35054072"/>
        <c:axId val="135054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5054072"/>
        <c:axId val="135054464"/>
      </c:lineChart>
      <c:dateAx>
        <c:axId val="135054072"/>
        <c:scaling>
          <c:orientation val="minMax"/>
        </c:scaling>
        <c:delete val="1"/>
        <c:axPos val="b"/>
        <c:numFmt formatCode="ge" sourceLinked="1"/>
        <c:majorTickMark val="none"/>
        <c:minorTickMark val="none"/>
        <c:tickLblPos val="none"/>
        <c:crossAx val="135054464"/>
        <c:crosses val="autoZero"/>
        <c:auto val="1"/>
        <c:lblOffset val="100"/>
        <c:baseTimeUnit val="years"/>
      </c:dateAx>
      <c:valAx>
        <c:axId val="135054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5054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0</c:v>
                </c:pt>
                <c:pt idx="1">
                  <c:v>0</c:v>
                </c:pt>
                <c:pt idx="2">
                  <c:v>0</c:v>
                </c:pt>
                <c:pt idx="3">
                  <c:v>0</c:v>
                </c:pt>
                <c:pt idx="4" formatCode="#,##0.00;&quot;△&quot;#,##0.00;&quot;-&quot;">
                  <c:v>469.33</c:v>
                </c:pt>
              </c:numCache>
            </c:numRef>
          </c:val>
        </c:ser>
        <c:dLbls>
          <c:showLegendKey val="0"/>
          <c:showVal val="0"/>
          <c:showCatName val="0"/>
          <c:showSerName val="0"/>
          <c:showPercent val="0"/>
          <c:showBubbleSize val="0"/>
        </c:dLbls>
        <c:gapWidth val="150"/>
        <c:axId val="135053680"/>
        <c:axId val="135055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844.96</c:v>
                </c:pt>
                <c:pt idx="1">
                  <c:v>862.78</c:v>
                </c:pt>
                <c:pt idx="2">
                  <c:v>803.29</c:v>
                </c:pt>
                <c:pt idx="3">
                  <c:v>760.12</c:v>
                </c:pt>
                <c:pt idx="4">
                  <c:v>663.76</c:v>
                </c:pt>
              </c:numCache>
            </c:numRef>
          </c:val>
          <c:smooth val="0"/>
        </c:ser>
        <c:dLbls>
          <c:showLegendKey val="0"/>
          <c:showVal val="0"/>
          <c:showCatName val="0"/>
          <c:showSerName val="0"/>
          <c:showPercent val="0"/>
          <c:showBubbleSize val="0"/>
        </c:dLbls>
        <c:marker val="1"/>
        <c:smooth val="0"/>
        <c:axId val="135053680"/>
        <c:axId val="135055640"/>
      </c:lineChart>
      <c:dateAx>
        <c:axId val="135053680"/>
        <c:scaling>
          <c:orientation val="minMax"/>
        </c:scaling>
        <c:delete val="1"/>
        <c:axPos val="b"/>
        <c:numFmt formatCode="ge" sourceLinked="1"/>
        <c:majorTickMark val="none"/>
        <c:minorTickMark val="none"/>
        <c:tickLblPos val="none"/>
        <c:crossAx val="135055640"/>
        <c:crosses val="autoZero"/>
        <c:auto val="1"/>
        <c:lblOffset val="100"/>
        <c:baseTimeUnit val="years"/>
      </c:dateAx>
      <c:valAx>
        <c:axId val="135055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5053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87.39</c:v>
                </c:pt>
                <c:pt idx="1">
                  <c:v>76.72</c:v>
                </c:pt>
                <c:pt idx="2">
                  <c:v>84.93</c:v>
                </c:pt>
                <c:pt idx="3">
                  <c:v>83.73</c:v>
                </c:pt>
                <c:pt idx="4">
                  <c:v>67.03</c:v>
                </c:pt>
              </c:numCache>
            </c:numRef>
          </c:val>
        </c:ser>
        <c:dLbls>
          <c:showLegendKey val="0"/>
          <c:showVal val="0"/>
          <c:showCatName val="0"/>
          <c:showSerName val="0"/>
          <c:showPercent val="0"/>
          <c:showBubbleSize val="0"/>
        </c:dLbls>
        <c:gapWidth val="150"/>
        <c:axId val="134990296"/>
        <c:axId val="134989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51.86</c:v>
                </c:pt>
                <c:pt idx="1">
                  <c:v>54.55</c:v>
                </c:pt>
                <c:pt idx="2">
                  <c:v>56.63</c:v>
                </c:pt>
                <c:pt idx="3">
                  <c:v>50.17</c:v>
                </c:pt>
                <c:pt idx="4">
                  <c:v>53.76</c:v>
                </c:pt>
              </c:numCache>
            </c:numRef>
          </c:val>
          <c:smooth val="0"/>
        </c:ser>
        <c:dLbls>
          <c:showLegendKey val="0"/>
          <c:showVal val="0"/>
          <c:showCatName val="0"/>
          <c:showSerName val="0"/>
          <c:showPercent val="0"/>
          <c:showBubbleSize val="0"/>
        </c:dLbls>
        <c:marker val="1"/>
        <c:smooth val="0"/>
        <c:axId val="134990296"/>
        <c:axId val="134989904"/>
      </c:lineChart>
      <c:dateAx>
        <c:axId val="134990296"/>
        <c:scaling>
          <c:orientation val="minMax"/>
        </c:scaling>
        <c:delete val="1"/>
        <c:axPos val="b"/>
        <c:numFmt formatCode="ge" sourceLinked="1"/>
        <c:majorTickMark val="none"/>
        <c:minorTickMark val="none"/>
        <c:tickLblPos val="none"/>
        <c:crossAx val="134989904"/>
        <c:crosses val="autoZero"/>
        <c:auto val="1"/>
        <c:lblOffset val="100"/>
        <c:baseTimeUnit val="years"/>
      </c:dateAx>
      <c:valAx>
        <c:axId val="134989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4990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204.29</c:v>
                </c:pt>
                <c:pt idx="1">
                  <c:v>239.09</c:v>
                </c:pt>
                <c:pt idx="2">
                  <c:v>222.42</c:v>
                </c:pt>
                <c:pt idx="3">
                  <c:v>225.94</c:v>
                </c:pt>
                <c:pt idx="4">
                  <c:v>279.57</c:v>
                </c:pt>
              </c:numCache>
            </c:numRef>
          </c:val>
        </c:ser>
        <c:dLbls>
          <c:showLegendKey val="0"/>
          <c:showVal val="0"/>
          <c:showCatName val="0"/>
          <c:showSerName val="0"/>
          <c:showPercent val="0"/>
          <c:showBubbleSize val="0"/>
        </c:dLbls>
        <c:gapWidth val="150"/>
        <c:axId val="270692952"/>
        <c:axId val="270693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297.51</c:v>
                </c:pt>
                <c:pt idx="1">
                  <c:v>275.64999999999998</c:v>
                </c:pt>
                <c:pt idx="2">
                  <c:v>272.66000000000003</c:v>
                </c:pt>
                <c:pt idx="3">
                  <c:v>329.08</c:v>
                </c:pt>
                <c:pt idx="4">
                  <c:v>275.25</c:v>
                </c:pt>
              </c:numCache>
            </c:numRef>
          </c:val>
          <c:smooth val="0"/>
        </c:ser>
        <c:dLbls>
          <c:showLegendKey val="0"/>
          <c:showVal val="0"/>
          <c:showCatName val="0"/>
          <c:showSerName val="0"/>
          <c:showPercent val="0"/>
          <c:showBubbleSize val="0"/>
        </c:dLbls>
        <c:marker val="1"/>
        <c:smooth val="0"/>
        <c:axId val="270692952"/>
        <c:axId val="270693344"/>
      </c:lineChart>
      <c:dateAx>
        <c:axId val="270692952"/>
        <c:scaling>
          <c:orientation val="minMax"/>
        </c:scaling>
        <c:delete val="1"/>
        <c:axPos val="b"/>
        <c:numFmt formatCode="ge" sourceLinked="1"/>
        <c:majorTickMark val="none"/>
        <c:minorTickMark val="none"/>
        <c:tickLblPos val="none"/>
        <c:crossAx val="270693344"/>
        <c:crosses val="autoZero"/>
        <c:auto val="1"/>
        <c:lblOffset val="100"/>
        <c:baseTimeUnit val="years"/>
      </c:dateAx>
      <c:valAx>
        <c:axId val="270693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0692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【623.71】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【80.35】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【51.98】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【295.51】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【51.88】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V20" zoomScale="80" zoomScaleNormal="8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岐阜県　中津川市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個別排水処理</v>
      </c>
      <c r="Q8" s="70"/>
      <c r="R8" s="70"/>
      <c r="S8" s="70"/>
      <c r="T8" s="70"/>
      <c r="U8" s="70"/>
      <c r="V8" s="70"/>
      <c r="W8" s="70" t="str">
        <f>データ!L6</f>
        <v>L2</v>
      </c>
      <c r="X8" s="70"/>
      <c r="Y8" s="70"/>
      <c r="Z8" s="70"/>
      <c r="AA8" s="70"/>
      <c r="AB8" s="70"/>
      <c r="AC8" s="70"/>
      <c r="AD8" s="3"/>
      <c r="AE8" s="3"/>
      <c r="AF8" s="3"/>
      <c r="AG8" s="3"/>
      <c r="AH8" s="3"/>
      <c r="AI8" s="3"/>
      <c r="AJ8" s="3"/>
      <c r="AK8" s="3"/>
      <c r="AL8" s="64">
        <f>データ!R6</f>
        <v>80894</v>
      </c>
      <c r="AM8" s="64"/>
      <c r="AN8" s="64"/>
      <c r="AO8" s="64"/>
      <c r="AP8" s="64"/>
      <c r="AQ8" s="64"/>
      <c r="AR8" s="64"/>
      <c r="AS8" s="64"/>
      <c r="AT8" s="63">
        <f>データ!S6</f>
        <v>676.45</v>
      </c>
      <c r="AU8" s="63"/>
      <c r="AV8" s="63"/>
      <c r="AW8" s="63"/>
      <c r="AX8" s="63"/>
      <c r="AY8" s="63"/>
      <c r="AZ8" s="63"/>
      <c r="BA8" s="63"/>
      <c r="BB8" s="63">
        <f>データ!T6</f>
        <v>119.59</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0.32</v>
      </c>
      <c r="Q10" s="63"/>
      <c r="R10" s="63"/>
      <c r="S10" s="63"/>
      <c r="T10" s="63"/>
      <c r="U10" s="63"/>
      <c r="V10" s="63"/>
      <c r="W10" s="63">
        <f>データ!P6</f>
        <v>100</v>
      </c>
      <c r="X10" s="63"/>
      <c r="Y10" s="63"/>
      <c r="Z10" s="63"/>
      <c r="AA10" s="63"/>
      <c r="AB10" s="63"/>
      <c r="AC10" s="63"/>
      <c r="AD10" s="64">
        <f>データ!Q6</f>
        <v>3672</v>
      </c>
      <c r="AE10" s="64"/>
      <c r="AF10" s="64"/>
      <c r="AG10" s="64"/>
      <c r="AH10" s="64"/>
      <c r="AI10" s="64"/>
      <c r="AJ10" s="64"/>
      <c r="AK10" s="2"/>
      <c r="AL10" s="64">
        <f>データ!U6</f>
        <v>261</v>
      </c>
      <c r="AM10" s="64"/>
      <c r="AN10" s="64"/>
      <c r="AO10" s="64"/>
      <c r="AP10" s="64"/>
      <c r="AQ10" s="64"/>
      <c r="AR10" s="64"/>
      <c r="AS10" s="64"/>
      <c r="AT10" s="63">
        <f>データ!V6</f>
        <v>0.05</v>
      </c>
      <c r="AU10" s="63"/>
      <c r="AV10" s="63"/>
      <c r="AW10" s="63"/>
      <c r="AX10" s="63"/>
      <c r="AY10" s="63"/>
      <c r="AZ10" s="63"/>
      <c r="BA10" s="63"/>
      <c r="BB10" s="63">
        <f>データ!W6</f>
        <v>5220</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212067</v>
      </c>
      <c r="D6" s="31">
        <f t="shared" si="3"/>
        <v>47</v>
      </c>
      <c r="E6" s="31">
        <f t="shared" si="3"/>
        <v>18</v>
      </c>
      <c r="F6" s="31">
        <f t="shared" si="3"/>
        <v>1</v>
      </c>
      <c r="G6" s="31">
        <f t="shared" si="3"/>
        <v>0</v>
      </c>
      <c r="H6" s="31" t="str">
        <f t="shared" si="3"/>
        <v>岐阜県　中津川市</v>
      </c>
      <c r="I6" s="31" t="str">
        <f t="shared" si="3"/>
        <v>法非適用</v>
      </c>
      <c r="J6" s="31" t="str">
        <f t="shared" si="3"/>
        <v>下水道事業</v>
      </c>
      <c r="K6" s="31" t="str">
        <f t="shared" si="3"/>
        <v>個別排水処理</v>
      </c>
      <c r="L6" s="31" t="str">
        <f t="shared" si="3"/>
        <v>L2</v>
      </c>
      <c r="M6" s="32" t="str">
        <f t="shared" si="3"/>
        <v>-</v>
      </c>
      <c r="N6" s="32" t="str">
        <f t="shared" si="3"/>
        <v>該当数値なし</v>
      </c>
      <c r="O6" s="32">
        <f t="shared" si="3"/>
        <v>0.32</v>
      </c>
      <c r="P6" s="32">
        <f t="shared" si="3"/>
        <v>100</v>
      </c>
      <c r="Q6" s="32">
        <f t="shared" si="3"/>
        <v>3672</v>
      </c>
      <c r="R6" s="32">
        <f t="shared" si="3"/>
        <v>80894</v>
      </c>
      <c r="S6" s="32">
        <f t="shared" si="3"/>
        <v>676.45</v>
      </c>
      <c r="T6" s="32">
        <f t="shared" si="3"/>
        <v>119.59</v>
      </c>
      <c r="U6" s="32">
        <f t="shared" si="3"/>
        <v>261</v>
      </c>
      <c r="V6" s="32">
        <f t="shared" si="3"/>
        <v>0.05</v>
      </c>
      <c r="W6" s="32">
        <f t="shared" si="3"/>
        <v>5220</v>
      </c>
      <c r="X6" s="33">
        <f>IF(X7="",NA(),X7)</f>
        <v>80.25</v>
      </c>
      <c r="Y6" s="33">
        <f t="shared" ref="Y6:AG6" si="4">IF(Y7="",NA(),Y7)</f>
        <v>73.8</v>
      </c>
      <c r="Z6" s="33">
        <f t="shared" si="4"/>
        <v>78.25</v>
      </c>
      <c r="AA6" s="33">
        <f t="shared" si="4"/>
        <v>77.430000000000007</v>
      </c>
      <c r="AB6" s="33">
        <f t="shared" si="4"/>
        <v>62.14</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2">
        <f t="shared" ref="BF6:BN6" si="7">IF(BF7="",NA(),BF7)</f>
        <v>0</v>
      </c>
      <c r="BG6" s="32">
        <f t="shared" si="7"/>
        <v>0</v>
      </c>
      <c r="BH6" s="32">
        <f t="shared" si="7"/>
        <v>0</v>
      </c>
      <c r="BI6" s="33">
        <f t="shared" si="7"/>
        <v>469.33</v>
      </c>
      <c r="BJ6" s="33">
        <f t="shared" si="7"/>
        <v>844.96</v>
      </c>
      <c r="BK6" s="33">
        <f t="shared" si="7"/>
        <v>862.78</v>
      </c>
      <c r="BL6" s="33">
        <f t="shared" si="7"/>
        <v>803.29</v>
      </c>
      <c r="BM6" s="33">
        <f t="shared" si="7"/>
        <v>760.12</v>
      </c>
      <c r="BN6" s="33">
        <f t="shared" si="7"/>
        <v>663.76</v>
      </c>
      <c r="BO6" s="32" t="str">
        <f>IF(BO7="","",IF(BO7="-","【-】","【"&amp;SUBSTITUTE(TEXT(BO7,"#,##0.00"),"-","△")&amp;"】"))</f>
        <v>【623.71】</v>
      </c>
      <c r="BP6" s="33">
        <f>IF(BP7="",NA(),BP7)</f>
        <v>87.39</v>
      </c>
      <c r="BQ6" s="33">
        <f t="shared" ref="BQ6:BY6" si="8">IF(BQ7="",NA(),BQ7)</f>
        <v>76.72</v>
      </c>
      <c r="BR6" s="33">
        <f t="shared" si="8"/>
        <v>84.93</v>
      </c>
      <c r="BS6" s="33">
        <f t="shared" si="8"/>
        <v>83.73</v>
      </c>
      <c r="BT6" s="33">
        <f t="shared" si="8"/>
        <v>67.03</v>
      </c>
      <c r="BU6" s="33">
        <f t="shared" si="8"/>
        <v>51.86</v>
      </c>
      <c r="BV6" s="33">
        <f t="shared" si="8"/>
        <v>54.55</v>
      </c>
      <c r="BW6" s="33">
        <f t="shared" si="8"/>
        <v>56.63</v>
      </c>
      <c r="BX6" s="33">
        <f t="shared" si="8"/>
        <v>50.17</v>
      </c>
      <c r="BY6" s="33">
        <f t="shared" si="8"/>
        <v>53.76</v>
      </c>
      <c r="BZ6" s="32" t="str">
        <f>IF(BZ7="","",IF(BZ7="-","【-】","【"&amp;SUBSTITUTE(TEXT(BZ7,"#,##0.00"),"-","△")&amp;"】"))</f>
        <v>【51.88】</v>
      </c>
      <c r="CA6" s="33">
        <f>IF(CA7="",NA(),CA7)</f>
        <v>204.29</v>
      </c>
      <c r="CB6" s="33">
        <f t="shared" ref="CB6:CJ6" si="9">IF(CB7="",NA(),CB7)</f>
        <v>239.09</v>
      </c>
      <c r="CC6" s="33">
        <f t="shared" si="9"/>
        <v>222.42</v>
      </c>
      <c r="CD6" s="33">
        <f t="shared" si="9"/>
        <v>225.94</v>
      </c>
      <c r="CE6" s="33">
        <f t="shared" si="9"/>
        <v>279.57</v>
      </c>
      <c r="CF6" s="33">
        <f t="shared" si="9"/>
        <v>297.51</v>
      </c>
      <c r="CG6" s="33">
        <f t="shared" si="9"/>
        <v>275.64999999999998</v>
      </c>
      <c r="CH6" s="33">
        <f t="shared" si="9"/>
        <v>272.66000000000003</v>
      </c>
      <c r="CI6" s="33">
        <f t="shared" si="9"/>
        <v>329.08</v>
      </c>
      <c r="CJ6" s="33">
        <f t="shared" si="9"/>
        <v>275.25</v>
      </c>
      <c r="CK6" s="32" t="str">
        <f>IF(CK7="","",IF(CK7="-","【-】","【"&amp;SUBSTITUTE(TEXT(CK7,"#,##0.00"),"-","△")&amp;"】"))</f>
        <v>【295.51】</v>
      </c>
      <c r="CL6" s="33">
        <f>IF(CL7="",NA(),CL7)</f>
        <v>53.45</v>
      </c>
      <c r="CM6" s="33">
        <f t="shared" ref="CM6:CU6" si="10">IF(CM7="",NA(),CM7)</f>
        <v>50</v>
      </c>
      <c r="CN6" s="33">
        <f t="shared" si="10"/>
        <v>50</v>
      </c>
      <c r="CO6" s="33">
        <f t="shared" si="10"/>
        <v>50.86</v>
      </c>
      <c r="CP6" s="33">
        <f t="shared" si="10"/>
        <v>50</v>
      </c>
      <c r="CQ6" s="33">
        <f t="shared" si="10"/>
        <v>55.42</v>
      </c>
      <c r="CR6" s="33">
        <f t="shared" si="10"/>
        <v>58.58</v>
      </c>
      <c r="CS6" s="33">
        <f t="shared" si="10"/>
        <v>58.82</v>
      </c>
      <c r="CT6" s="33">
        <f t="shared" si="10"/>
        <v>51.54</v>
      </c>
      <c r="CU6" s="33">
        <f t="shared" si="10"/>
        <v>54.14</v>
      </c>
      <c r="CV6" s="32" t="str">
        <f>IF(CV7="","",IF(CV7="-","【-】","【"&amp;SUBSTITUTE(TEXT(CV7,"#,##0.00"),"-","△")&amp;"】"))</f>
        <v>【51.98】</v>
      </c>
      <c r="CW6" s="33">
        <f>IF(CW7="",NA(),CW7)</f>
        <v>86.99</v>
      </c>
      <c r="CX6" s="33">
        <f t="shared" ref="CX6:DF6" si="11">IF(CX7="",NA(),CX7)</f>
        <v>94.4</v>
      </c>
      <c r="CY6" s="33">
        <f t="shared" si="11"/>
        <v>94.02</v>
      </c>
      <c r="CZ6" s="33">
        <f t="shared" si="11"/>
        <v>83.91</v>
      </c>
      <c r="DA6" s="33">
        <f t="shared" si="11"/>
        <v>83.91</v>
      </c>
      <c r="DB6" s="33">
        <f t="shared" si="11"/>
        <v>74.290000000000006</v>
      </c>
      <c r="DC6" s="33">
        <f t="shared" si="11"/>
        <v>72.31</v>
      </c>
      <c r="DD6" s="33">
        <f t="shared" si="11"/>
        <v>71.760000000000005</v>
      </c>
      <c r="DE6" s="33">
        <f t="shared" si="11"/>
        <v>71.599999999999994</v>
      </c>
      <c r="DF6" s="33">
        <f t="shared" si="11"/>
        <v>84.69</v>
      </c>
      <c r="DG6" s="32" t="str">
        <f>IF(DG7="","",IF(DG7="-","【-】","【"&amp;SUBSTITUTE(TEXT(DG7,"#,##0.00"),"-","△")&amp;"】"))</f>
        <v>【80.35】</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t="str">
        <f>IF(ED7="",NA(),ED7)</f>
        <v>-</v>
      </c>
      <c r="EE6" s="33" t="str">
        <f t="shared" ref="EE6:EM6" si="14">IF(EE7="",NA(),EE7)</f>
        <v>-</v>
      </c>
      <c r="EF6" s="33" t="str">
        <f t="shared" si="14"/>
        <v>-</v>
      </c>
      <c r="EG6" s="33" t="str">
        <f t="shared" si="14"/>
        <v>-</v>
      </c>
      <c r="EH6" s="33" t="str">
        <f t="shared" si="14"/>
        <v>-</v>
      </c>
      <c r="EI6" s="33" t="str">
        <f t="shared" si="14"/>
        <v>-</v>
      </c>
      <c r="EJ6" s="33" t="str">
        <f t="shared" si="14"/>
        <v>-</v>
      </c>
      <c r="EK6" s="33" t="str">
        <f t="shared" si="14"/>
        <v>-</v>
      </c>
      <c r="EL6" s="33" t="str">
        <f t="shared" si="14"/>
        <v>-</v>
      </c>
      <c r="EM6" s="33" t="str">
        <f t="shared" si="14"/>
        <v>-</v>
      </c>
      <c r="EN6" s="32" t="str">
        <f>IF(EN7="","",IF(EN7="-","【-】","【"&amp;SUBSTITUTE(TEXT(EN7,"#,##0.00"),"-","△")&amp;"】"))</f>
        <v>【-】</v>
      </c>
    </row>
    <row r="7" spans="1:144" s="34" customFormat="1">
      <c r="A7" s="26"/>
      <c r="B7" s="35">
        <v>2015</v>
      </c>
      <c r="C7" s="35">
        <v>212067</v>
      </c>
      <c r="D7" s="35">
        <v>47</v>
      </c>
      <c r="E7" s="35">
        <v>18</v>
      </c>
      <c r="F7" s="35">
        <v>1</v>
      </c>
      <c r="G7" s="35">
        <v>0</v>
      </c>
      <c r="H7" s="35" t="s">
        <v>96</v>
      </c>
      <c r="I7" s="35" t="s">
        <v>97</v>
      </c>
      <c r="J7" s="35" t="s">
        <v>98</v>
      </c>
      <c r="K7" s="35" t="s">
        <v>99</v>
      </c>
      <c r="L7" s="35" t="s">
        <v>100</v>
      </c>
      <c r="M7" s="36" t="s">
        <v>101</v>
      </c>
      <c r="N7" s="36" t="s">
        <v>102</v>
      </c>
      <c r="O7" s="36">
        <v>0.32</v>
      </c>
      <c r="P7" s="36">
        <v>100</v>
      </c>
      <c r="Q7" s="36">
        <v>3672</v>
      </c>
      <c r="R7" s="36">
        <v>80894</v>
      </c>
      <c r="S7" s="36">
        <v>676.45</v>
      </c>
      <c r="T7" s="36">
        <v>119.59</v>
      </c>
      <c r="U7" s="36">
        <v>261</v>
      </c>
      <c r="V7" s="36">
        <v>0.05</v>
      </c>
      <c r="W7" s="36">
        <v>5220</v>
      </c>
      <c r="X7" s="36">
        <v>80.25</v>
      </c>
      <c r="Y7" s="36">
        <v>73.8</v>
      </c>
      <c r="Z7" s="36">
        <v>78.25</v>
      </c>
      <c r="AA7" s="36">
        <v>77.430000000000007</v>
      </c>
      <c r="AB7" s="36">
        <v>62.14</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0</v>
      </c>
      <c r="BG7" s="36">
        <v>0</v>
      </c>
      <c r="BH7" s="36">
        <v>0</v>
      </c>
      <c r="BI7" s="36">
        <v>469.33</v>
      </c>
      <c r="BJ7" s="36">
        <v>844.96</v>
      </c>
      <c r="BK7" s="36">
        <v>862.78</v>
      </c>
      <c r="BL7" s="36">
        <v>803.29</v>
      </c>
      <c r="BM7" s="36">
        <v>760.12</v>
      </c>
      <c r="BN7" s="36">
        <v>663.76</v>
      </c>
      <c r="BO7" s="36">
        <v>623.71</v>
      </c>
      <c r="BP7" s="36">
        <v>87.39</v>
      </c>
      <c r="BQ7" s="36">
        <v>76.72</v>
      </c>
      <c r="BR7" s="36">
        <v>84.93</v>
      </c>
      <c r="BS7" s="36">
        <v>83.73</v>
      </c>
      <c r="BT7" s="36">
        <v>67.03</v>
      </c>
      <c r="BU7" s="36">
        <v>51.86</v>
      </c>
      <c r="BV7" s="36">
        <v>54.55</v>
      </c>
      <c r="BW7" s="36">
        <v>56.63</v>
      </c>
      <c r="BX7" s="36">
        <v>50.17</v>
      </c>
      <c r="BY7" s="36">
        <v>53.76</v>
      </c>
      <c r="BZ7" s="36">
        <v>51.88</v>
      </c>
      <c r="CA7" s="36">
        <v>204.29</v>
      </c>
      <c r="CB7" s="36">
        <v>239.09</v>
      </c>
      <c r="CC7" s="36">
        <v>222.42</v>
      </c>
      <c r="CD7" s="36">
        <v>225.94</v>
      </c>
      <c r="CE7" s="36">
        <v>279.57</v>
      </c>
      <c r="CF7" s="36">
        <v>297.51</v>
      </c>
      <c r="CG7" s="36">
        <v>275.64999999999998</v>
      </c>
      <c r="CH7" s="36">
        <v>272.66000000000003</v>
      </c>
      <c r="CI7" s="36">
        <v>329.08</v>
      </c>
      <c r="CJ7" s="36">
        <v>275.25</v>
      </c>
      <c r="CK7" s="36">
        <v>295.51</v>
      </c>
      <c r="CL7" s="36">
        <v>53.45</v>
      </c>
      <c r="CM7" s="36">
        <v>50</v>
      </c>
      <c r="CN7" s="36">
        <v>50</v>
      </c>
      <c r="CO7" s="36">
        <v>50.86</v>
      </c>
      <c r="CP7" s="36">
        <v>50</v>
      </c>
      <c r="CQ7" s="36">
        <v>55.42</v>
      </c>
      <c r="CR7" s="36">
        <v>58.58</v>
      </c>
      <c r="CS7" s="36">
        <v>58.82</v>
      </c>
      <c r="CT7" s="36">
        <v>51.54</v>
      </c>
      <c r="CU7" s="36">
        <v>54.14</v>
      </c>
      <c r="CV7" s="36">
        <v>51.98</v>
      </c>
      <c r="CW7" s="36">
        <v>86.99</v>
      </c>
      <c r="CX7" s="36">
        <v>94.4</v>
      </c>
      <c r="CY7" s="36">
        <v>94.02</v>
      </c>
      <c r="CZ7" s="36">
        <v>83.91</v>
      </c>
      <c r="DA7" s="36">
        <v>83.91</v>
      </c>
      <c r="DB7" s="36">
        <v>74.290000000000006</v>
      </c>
      <c r="DC7" s="36">
        <v>72.31</v>
      </c>
      <c r="DD7" s="36">
        <v>71.760000000000005</v>
      </c>
      <c r="DE7" s="36">
        <v>71.599999999999994</v>
      </c>
      <c r="DF7" s="36">
        <v>84.69</v>
      </c>
      <c r="DG7" s="36">
        <v>80.349999999999994</v>
      </c>
      <c r="DH7" s="36"/>
      <c r="DI7" s="36"/>
      <c r="DJ7" s="36"/>
      <c r="DK7" s="36"/>
      <c r="DL7" s="36"/>
      <c r="DM7" s="36"/>
      <c r="DN7" s="36"/>
      <c r="DO7" s="36"/>
      <c r="DP7" s="36"/>
      <c r="DQ7" s="36"/>
      <c r="DR7" s="36"/>
      <c r="DS7" s="36"/>
      <c r="DT7" s="36"/>
      <c r="DU7" s="36"/>
      <c r="DV7" s="36"/>
      <c r="DW7" s="36"/>
      <c r="DX7" s="36"/>
      <c r="DY7" s="36"/>
      <c r="DZ7" s="36"/>
      <c r="EA7" s="36"/>
      <c r="EB7" s="36"/>
      <c r="EC7" s="36"/>
      <c r="ED7" s="36" t="s">
        <v>101</v>
      </c>
      <c r="EE7" s="36" t="s">
        <v>101</v>
      </c>
      <c r="EF7" s="36" t="s">
        <v>101</v>
      </c>
      <c r="EG7" s="36" t="s">
        <v>101</v>
      </c>
      <c r="EH7" s="36" t="s">
        <v>101</v>
      </c>
      <c r="EI7" s="36" t="s">
        <v>101</v>
      </c>
      <c r="EJ7" s="36" t="s">
        <v>101</v>
      </c>
      <c r="EK7" s="36" t="s">
        <v>101</v>
      </c>
      <c r="EL7" s="36" t="s">
        <v>101</v>
      </c>
      <c r="EM7" s="36" t="s">
        <v>101</v>
      </c>
      <c r="EN7" s="36" t="s">
        <v>101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河合安紀子</cp:lastModifiedBy>
  <cp:lastPrinted>2017-02-15T06:42:55Z</cp:lastPrinted>
  <dcterms:created xsi:type="dcterms:W3CDTF">2017-02-08T03:26:06Z</dcterms:created>
  <dcterms:modified xsi:type="dcterms:W3CDTF">2017-02-16T09:23:30Z</dcterms:modified>
  <cp:category/>
</cp:coreProperties>
</file>