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15b01\下水道課$\★１業務係関係\業務係\調査回答\庁外\Ｈ２７（庁外）\経営比較分析\回答\"/>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W10" i="4" s="1"/>
  <c r="O6" i="5"/>
  <c r="P10" i="4" s="1"/>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BB8" i="4"/>
  <c r="AL8" i="4"/>
  <c r="I8" i="4"/>
  <c r="B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<sst xmlns="http://schemas.openxmlformats.org/spreadsheetml/2006/main" count="232" uniqueCount="111">
  <si>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</si>
  <si>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</si>
  <si>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</si>
  <si>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</si>
  <si>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</si>
  <si>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</si>
  <si>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</si>
  <si>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</si>
  <si>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</si>
  <si>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</si>
  <si>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</si>
  <si>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</si>
  <si>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</si>
  <si>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</si>
  <si>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</si>
  <si>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</si>
  <si>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</si>
  <si>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</si>
  <si>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</si>
  <si>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</si>
  <si>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</si>
  <si>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</si>
  <si>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</si>
  <si>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</si>
  <si>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</si>
  <si>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</si>
  <si>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</si>
  <si>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</si>
  <si>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</si>
  <si>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</si>
  <si>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</si>
  <si>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</si>
  <si>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</si>
  <si>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</si>
  <si>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</si>
  <si>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</si>
  <si>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</si>
  <si>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</si>
  <si>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</si>
  <si>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</si>
  <si>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</si>
  <si>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</si>
  <si>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</si>
  <si>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</si>
  <si>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</si>
  <si>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</si>
  <si>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</si>
  <si>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</si>
  <si>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</si>
  <si>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</si>
  <si>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</si>
  <si>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</si>
  <si>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</si>
  <si>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</si>
  <si>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</si>
  <si>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</si>
  <si>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</si>
  <si>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</si>
  <si>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</si>
  <si>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</si>
  <si>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</si>
  <si>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</si>
  <si>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</si>
  <si>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</si>
  <si>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</si>
  <si>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</si>
  <si>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</si>
  <si>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</si>
  <si>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</si>
  <si>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</si>
  <si>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</si>
  <si>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</si>
  <si>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</si>
  <si>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</si>
  <si>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</si>
  <si>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</si>
  <si>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</si>
  <si>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</si>
  <si>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</si>
  <si>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</si>
  <si>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</si>
  <si>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</si>
  <si>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</si>
  <si>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</si>
  <si>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</si>
  <si>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</si>
  <si>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</si>
  <si>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</si>
  <si>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</si>
  <si>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</si>
  <si>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</si>
  <si>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</si>
  <si>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</si>
  <si>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</si>
  <si>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</si>
  <si>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</si>
  <si>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中津川市</t>
  </si>
  <si>
    <t>法非適用</t>
  </si>
  <si>
    <t>下水道事業</t>
  </si>
  <si>
    <t>個別排水処理</t>
  </si>
  <si>
    <t>L3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</si>
  <si>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</si>
  <si>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</si>
  <si>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</si>
  <si>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</si>
  <si>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</si>
  <si>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</si>
  <si>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</si>
  <si>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は、安定しているが、一般会計からの繰入金に依存しています。また当市の人口は、近年減少傾向が続いており、また、節水型設備の普及により、処理水量は減少傾向であるため、施設利用率等、課題となっている。
　管路の更新は、管渠の改築等の必要性を把握し、計画的な更新を検討する必要がある。</t>
    <rPh sb="1" eb="3">
      <t>ケイエイ</t>
    </rPh>
    <rPh sb="3" eb="5">
      <t>ジョウキョウ</t>
    </rPh>
    <rPh sb="7" eb="9">
      <t>アンテイ</t>
    </rPh>
    <rPh sb="15" eb="17">
      <t>イッパン</t>
    </rPh>
    <rPh sb="17" eb="19">
      <t>カイケイ</t>
    </rPh>
    <rPh sb="22" eb="24">
      <t>クリイレ</t>
    </rPh>
    <rPh sb="24" eb="25">
      <t>キン</t>
    </rPh>
    <rPh sb="26" eb="28">
      <t>イゾン</t>
    </rPh>
    <rPh sb="36" eb="38">
      <t>トウシ</t>
    </rPh>
    <rPh sb="71" eb="73">
      <t>ショリ</t>
    </rPh>
    <rPh sb="73" eb="75">
      <t>スイリョウ</t>
    </rPh>
    <rPh sb="76" eb="78">
      <t>ゲンショウ</t>
    </rPh>
    <rPh sb="78" eb="80">
      <t>ケイコウ</t>
    </rPh>
    <rPh sb="86" eb="88">
      <t>シセツ</t>
    </rPh>
    <rPh sb="88" eb="91">
      <t>リヨウリツ</t>
    </rPh>
    <rPh sb="91" eb="92">
      <t>トウ</t>
    </rPh>
    <rPh sb="93" eb="95">
      <t>カダイ</t>
    </rPh>
    <rPh sb="104" eb="106">
      <t>カンロ</t>
    </rPh>
    <rPh sb="107" eb="109">
      <t>コウシン</t>
    </rPh>
    <rPh sb="128" eb="129">
      <t>テキ</t>
    </rPh>
    <phoneticPr fontId="4"/>
  </si>
  <si>
    <t xml:space="preserve">●収益的収支比率、企業債残高対事業規模比率
　『収益的収支比率』は起債の償還が減少であることからH24～H26で増加しています、『企業債残高対事業規模比率』についてはH23より0％となっています。
●経費回収率
　100％には達していませんが類似団体平均値を上回っています。しかし一般会計からの繰入金に依存している現状です、今後は料金改定等による使用料収入の増を図ります。
●汚水処理原価
　類似団体平均より低くなっていますが今後も経費削減に努めていきます。
●施設利用率　
　過去５年間、類似団体平均値を下回っています、今後も適切に処理場の整備に努めていきます。
●水洗化率
　類似団体平均値を上回っていますが人口減少による水洗化人口減少でH25からH26では減少しています。
</t>
    <rPh sb="33" eb="35">
      <t>キサイ</t>
    </rPh>
    <rPh sb="36" eb="38">
      <t>ショウカン</t>
    </rPh>
    <rPh sb="39" eb="41">
      <t>ゲンショウ</t>
    </rPh>
    <rPh sb="101" eb="103">
      <t>ケイヒ</t>
    </rPh>
    <rPh sb="103" eb="105">
      <t>カイシュウ</t>
    </rPh>
    <rPh sb="105" eb="106">
      <t>リツ</t>
    </rPh>
    <rPh sb="114" eb="115">
      <t>タッ</t>
    </rPh>
    <rPh sb="122" eb="124">
      <t>ルイジ</t>
    </rPh>
    <rPh sb="124" eb="126">
      <t>ダンタイ</t>
    </rPh>
    <rPh sb="126" eb="128">
      <t>ヘイキン</t>
    </rPh>
    <rPh sb="128" eb="129">
      <t>チ</t>
    </rPh>
    <rPh sb="130" eb="132">
      <t>ウワマワ</t>
    </rPh>
    <rPh sb="141" eb="143">
      <t>イッパン</t>
    </rPh>
    <rPh sb="143" eb="145">
      <t>カイケイ</t>
    </rPh>
    <rPh sb="148" eb="150">
      <t>クリイレ</t>
    </rPh>
    <rPh sb="150" eb="151">
      <t>キン</t>
    </rPh>
    <rPh sb="152" eb="154">
      <t>イゾン</t>
    </rPh>
    <rPh sb="158" eb="160">
      <t>ゲンジョウ</t>
    </rPh>
    <rPh sb="163" eb="165">
      <t>コンゴ</t>
    </rPh>
    <rPh sb="166" eb="168">
      <t>リョウキン</t>
    </rPh>
    <rPh sb="168" eb="170">
      <t>カイテイ</t>
    </rPh>
    <rPh sb="170" eb="171">
      <t>トウ</t>
    </rPh>
    <rPh sb="174" eb="177">
      <t>シヨウリョウ</t>
    </rPh>
    <rPh sb="177" eb="179">
      <t>シュウニュウ</t>
    </rPh>
    <rPh sb="180" eb="181">
      <t>ゾウ</t>
    </rPh>
    <rPh sb="182" eb="183">
      <t>ハカ</t>
    </rPh>
    <rPh sb="198" eb="200">
      <t>ルイジ</t>
    </rPh>
    <rPh sb="200" eb="202">
      <t>ダンタイ</t>
    </rPh>
    <rPh sb="202" eb="204">
      <t>ヘイキン</t>
    </rPh>
    <rPh sb="206" eb="207">
      <t>ヒク</t>
    </rPh>
    <rPh sb="215" eb="217">
      <t>コンゴ</t>
    </rPh>
    <rPh sb="218" eb="220">
      <t>ケイヒ</t>
    </rPh>
    <rPh sb="220" eb="222">
      <t>サクゲン</t>
    </rPh>
    <rPh sb="298" eb="301">
      <t>ヘイキンチ</t>
    </rPh>
    <rPh sb="302" eb="304">
      <t>ウワマワ</t>
    </rPh>
    <rPh sb="310" eb="312">
      <t>ジンコウ</t>
    </rPh>
    <rPh sb="312" eb="314">
      <t>ゲンショウ</t>
    </rPh>
    <rPh sb="317" eb="320">
      <t>スイセンカ</t>
    </rPh>
    <rPh sb="320" eb="322">
      <t>ジンコウ</t>
    </rPh>
    <rPh sb="322" eb="324">
      <t>ゲンショウ</t>
    </rPh>
    <rPh sb="335" eb="337">
      <t>ゲンショウ</t>
    </rPh>
    <phoneticPr fontId="4"/>
  </si>
  <si>
    <t>　管渠の更新時期はまだであるが、今後資産整理を行い長寿命化計画を策定し計画的な更新を図ります。</t>
    <rPh sb="1" eb="2">
      <t>カン</t>
    </rPh>
    <rPh sb="2" eb="3">
      <t>キョ</t>
    </rPh>
    <rPh sb="4" eb="6">
      <t>コウシン</t>
    </rPh>
    <rPh sb="6" eb="8">
      <t>ジキ</t>
    </rPh>
    <rPh sb="16" eb="18">
      <t>コンゴ</t>
    </rPh>
    <rPh sb="18" eb="20">
      <t>シサン</t>
    </rPh>
    <rPh sb="20" eb="22">
      <t>セイリ</t>
    </rPh>
    <rPh sb="23" eb="24">
      <t>オコナ</t>
    </rPh>
    <rPh sb="25" eb="26">
      <t>チョウ</t>
    </rPh>
    <rPh sb="26" eb="29">
      <t>ジュミョウカ</t>
    </rPh>
    <rPh sb="29" eb="31">
      <t>ケイカク</t>
    </rPh>
    <rPh sb="32" eb="34">
      <t>サクテイ</t>
    </rPh>
    <rPh sb="35" eb="38">
      <t>ケイカクテキ</t>
    </rPh>
    <rPh sb="39" eb="41">
      <t>コウシン</t>
    </rPh>
    <rPh sb="42" eb="43">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</si>
</sst>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7836536"/>
        <c:axId val="9661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7836536"/>
        <c:axId val="96617552"/>
      </c:lineChart>
      <c:dateAx>
        <c:axId val="167836536"/>
        <c:scaling>
          <c:orientation val="minMax"/>
        </c:scaling>
        <c:delete val="1"/>
        <c:axPos val="b"/>
        <c:numFmt formatCode="ge" sourceLinked="1"/>
        <c:majorTickMark val="none"/>
        <c:minorTickMark val="none"/>
        <c:tickLblPos val="none"/>
        <c:crossAx val="96617552"/>
        <c:crosses val="autoZero"/>
        <c:auto val="1"/>
        <c:lblOffset val="100"/>
        <c:baseTimeUnit val="years"/>
      </c:dateAx>
      <c:valAx>
        <c:axId val="9661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3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51.72</c:v>
                </c:pt>
                <c:pt idx="1">
                  <c:v>53.45</c:v>
                </c:pt>
                <c:pt idx="2">
                  <c:v>50</c:v>
                </c:pt>
                <c:pt idx="3">
                  <c:v>50</c:v>
                </c:pt>
                <c:pt idx="4">
                  <c:v>50.86</c:v>
                </c:pt>
              </c:numCache>
            </c:numRef>
          </c:val>
        </c:ser>
        <c:dLbls>
          <c:showLegendKey val="0"/>
          <c:showVal val="0"/>
          <c:showCatName val="0"/>
          <c:showSerName val="0"/>
          <c:showPercent val="0"/>
          <c:showBubbleSize val="0"/>
        </c:dLbls>
        <c:gapWidth val="150"/>
        <c:axId val="167681808"/>
        <c:axId val="2244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58.58</c:v>
                </c:pt>
                <c:pt idx="3">
                  <c:v>58.82</c:v>
                </c:pt>
                <c:pt idx="4">
                  <c:v>51.54</c:v>
                </c:pt>
              </c:numCache>
            </c:numRef>
          </c:val>
          <c:smooth val="0"/>
        </c:ser>
        <c:dLbls>
          <c:showLegendKey val="0"/>
          <c:showVal val="0"/>
          <c:showCatName val="0"/>
          <c:showSerName val="0"/>
          <c:showPercent val="0"/>
          <c:showBubbleSize val="0"/>
        </c:dLbls>
        <c:marker val="1"/>
        <c:smooth val="0"/>
        <c:axId val="167681808"/>
        <c:axId val="224453792"/>
      </c:lineChart>
      <c:dateAx>
        <c:axId val="167681808"/>
        <c:scaling>
          <c:orientation val="minMax"/>
        </c:scaling>
        <c:delete val="1"/>
        <c:axPos val="b"/>
        <c:numFmt formatCode="ge" sourceLinked="1"/>
        <c:majorTickMark val="none"/>
        <c:minorTickMark val="none"/>
        <c:tickLblPos val="none"/>
        <c:crossAx val="224453792"/>
        <c:crosses val="autoZero"/>
        <c:auto val="1"/>
        <c:lblOffset val="100"/>
        <c:baseTimeUnit val="years"/>
      </c:dateAx>
      <c:valAx>
        <c:axId val="2244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8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86.38</c:v>
                </c:pt>
                <c:pt idx="1">
                  <c:v>86.99</c:v>
                </c:pt>
                <c:pt idx="2">
                  <c:v>94.4</c:v>
                </c:pt>
                <c:pt idx="3">
                  <c:v>94.02</c:v>
                </c:pt>
                <c:pt idx="4">
                  <c:v>83.91</c:v>
                </c:pt>
              </c:numCache>
            </c:numRef>
          </c:val>
        </c:ser>
        <c:dLbls>
          <c:showLegendKey val="0"/>
          <c:showVal val="0"/>
          <c:showCatName val="0"/>
          <c:showSerName val="0"/>
          <c:showPercent val="0"/>
          <c:showBubbleSize val="0"/>
        </c:dLbls>
        <c:gapWidth val="150"/>
        <c:axId val="168757800"/>
        <c:axId val="16875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72.31</c:v>
                </c:pt>
                <c:pt idx="3">
                  <c:v>71.760000000000005</c:v>
                </c:pt>
                <c:pt idx="4">
                  <c:v>71.599999999999994</c:v>
                </c:pt>
              </c:numCache>
            </c:numRef>
          </c:val>
          <c:smooth val="0"/>
        </c:ser>
        <c:dLbls>
          <c:showLegendKey val="0"/>
          <c:showVal val="0"/>
          <c:showCatName val="0"/>
          <c:showSerName val="0"/>
          <c:showPercent val="0"/>
          <c:showBubbleSize val="0"/>
        </c:dLbls>
        <c:marker val="1"/>
        <c:smooth val="0"/>
        <c:axId val="168757800"/>
        <c:axId val="168758192"/>
      </c:lineChart>
      <c:dateAx>
        <c:axId val="168757800"/>
        <c:scaling>
          <c:orientation val="minMax"/>
        </c:scaling>
        <c:delete val="1"/>
        <c:axPos val="b"/>
        <c:numFmt formatCode="ge" sourceLinked="1"/>
        <c:majorTickMark val="none"/>
        <c:minorTickMark val="none"/>
        <c:tickLblPos val="none"/>
        <c:crossAx val="168758192"/>
        <c:crosses val="autoZero"/>
        <c:auto val="1"/>
        <c:lblOffset val="100"/>
        <c:baseTimeUnit val="years"/>
      </c:dateAx>
      <c:valAx>
        <c:axId val="16875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5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84.49</c:v>
                </c:pt>
                <c:pt idx="1">
                  <c:v>80.25</c:v>
                </c:pt>
                <c:pt idx="2">
                  <c:v>73.8</c:v>
                </c:pt>
                <c:pt idx="3">
                  <c:v>78.25</c:v>
                </c:pt>
                <c:pt idx="4">
                  <c:v>77.430000000000007</c:v>
                </c:pt>
              </c:numCache>
            </c:numRef>
          </c:val>
        </c:ser>
        <c:dLbls>
          <c:showLegendKey val="0"/>
          <c:showVal val="0"/>
          <c:showCatName val="0"/>
          <c:showSerName val="0"/>
          <c:showPercent val="0"/>
          <c:showBubbleSize val="0"/>
        </c:dLbls>
        <c:gapWidth val="150"/>
        <c:axId val="168109504"/>
        <c:axId val="9634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109504"/>
        <c:axId val="96342352"/>
      </c:lineChart>
      <c:dateAx>
        <c:axId val="168109504"/>
        <c:scaling>
          <c:orientation val="minMax"/>
        </c:scaling>
        <c:delete val="1"/>
        <c:axPos val="b"/>
        <c:numFmt formatCode="ge" sourceLinked="1"/>
        <c:majorTickMark val="none"/>
        <c:minorTickMark val="none"/>
        <c:tickLblPos val="none"/>
        <c:crossAx val="96342352"/>
        <c:crosses val="autoZero"/>
        <c:auto val="1"/>
        <c:lblOffset val="100"/>
        <c:baseTimeUnit val="years"/>
      </c:dateAx>
      <c:valAx>
        <c:axId val="9634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011368"/>
        <c:axId val="16901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011368"/>
        <c:axId val="169015848"/>
      </c:lineChart>
      <c:dateAx>
        <c:axId val="169011368"/>
        <c:scaling>
          <c:orientation val="minMax"/>
        </c:scaling>
        <c:delete val="1"/>
        <c:axPos val="b"/>
        <c:numFmt formatCode="ge" sourceLinked="1"/>
        <c:majorTickMark val="none"/>
        <c:minorTickMark val="none"/>
        <c:tickLblPos val="none"/>
        <c:crossAx val="169015848"/>
        <c:crosses val="autoZero"/>
        <c:auto val="1"/>
        <c:lblOffset val="100"/>
        <c:baseTimeUnit val="years"/>
      </c:dateAx>
      <c:valAx>
        <c:axId val="16901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1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003896"/>
        <c:axId val="16900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003896"/>
        <c:axId val="169004280"/>
      </c:lineChart>
      <c:dateAx>
        <c:axId val="169003896"/>
        <c:scaling>
          <c:orientation val="minMax"/>
        </c:scaling>
        <c:delete val="1"/>
        <c:axPos val="b"/>
        <c:numFmt formatCode="ge" sourceLinked="1"/>
        <c:majorTickMark val="none"/>
        <c:minorTickMark val="none"/>
        <c:tickLblPos val="none"/>
        <c:crossAx val="169004280"/>
        <c:crosses val="autoZero"/>
        <c:auto val="1"/>
        <c:lblOffset val="100"/>
        <c:baseTimeUnit val="years"/>
      </c:dateAx>
      <c:valAx>
        <c:axId val="16900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0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7683768"/>
        <c:axId val="1676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7683768"/>
        <c:axId val="167684160"/>
      </c:lineChart>
      <c:dateAx>
        <c:axId val="167683768"/>
        <c:scaling>
          <c:orientation val="minMax"/>
        </c:scaling>
        <c:delete val="1"/>
        <c:axPos val="b"/>
        <c:numFmt formatCode="ge" sourceLinked="1"/>
        <c:majorTickMark val="none"/>
        <c:minorTickMark val="none"/>
        <c:tickLblPos val="none"/>
        <c:crossAx val="167684160"/>
        <c:crosses val="autoZero"/>
        <c:auto val="1"/>
        <c:lblOffset val="100"/>
        <c:baseTimeUnit val="years"/>
      </c:dateAx>
      <c:valAx>
        <c:axId val="1676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8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9124512"/>
        <c:axId val="169124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9124512"/>
        <c:axId val="169124904"/>
      </c:lineChart>
      <c:dateAx>
        <c:axId val="169124512"/>
        <c:scaling>
          <c:orientation val="minMax"/>
        </c:scaling>
        <c:delete val="1"/>
        <c:axPos val="b"/>
        <c:numFmt formatCode="ge" sourceLinked="1"/>
        <c:majorTickMark val="none"/>
        <c:minorTickMark val="none"/>
        <c:tickLblPos val="none"/>
        <c:crossAx val="169124904"/>
        <c:crosses val="autoZero"/>
        <c:auto val="1"/>
        <c:lblOffset val="100"/>
        <c:baseTimeUnit val="years"/>
      </c:dateAx>
      <c:valAx>
        <c:axId val="169124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1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1.78</c:v>
                </c:pt>
                <c:pt idx="1">
                  <c:v>0</c:v>
                </c:pt>
                <c:pt idx="2">
                  <c:v>0</c:v>
                </c:pt>
                <c:pt idx="3">
                  <c:v>0</c:v>
                </c:pt>
                <c:pt idx="4">
                  <c:v>0</c:v>
                </c:pt>
              </c:numCache>
            </c:numRef>
          </c:val>
        </c:ser>
        <c:dLbls>
          <c:showLegendKey val="0"/>
          <c:showVal val="0"/>
          <c:showCatName val="0"/>
          <c:showSerName val="0"/>
          <c:showPercent val="0"/>
          <c:showBubbleSize val="0"/>
        </c:dLbls>
        <c:gapWidth val="150"/>
        <c:axId val="224330216"/>
        <c:axId val="22433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862.78</c:v>
                </c:pt>
                <c:pt idx="3">
                  <c:v>803.29</c:v>
                </c:pt>
                <c:pt idx="4">
                  <c:v>760.12</c:v>
                </c:pt>
              </c:numCache>
            </c:numRef>
          </c:val>
          <c:smooth val="0"/>
        </c:ser>
        <c:dLbls>
          <c:showLegendKey val="0"/>
          <c:showVal val="0"/>
          <c:showCatName val="0"/>
          <c:showSerName val="0"/>
          <c:showPercent val="0"/>
          <c:showBubbleSize val="0"/>
        </c:dLbls>
        <c:marker val="1"/>
        <c:smooth val="0"/>
        <c:axId val="224330216"/>
        <c:axId val="224330608"/>
      </c:lineChart>
      <c:dateAx>
        <c:axId val="224330216"/>
        <c:scaling>
          <c:orientation val="minMax"/>
        </c:scaling>
        <c:delete val="1"/>
        <c:axPos val="b"/>
        <c:numFmt formatCode="ge" sourceLinked="1"/>
        <c:majorTickMark val="none"/>
        <c:minorTickMark val="none"/>
        <c:tickLblPos val="none"/>
        <c:crossAx val="224330608"/>
        <c:crosses val="autoZero"/>
        <c:auto val="1"/>
        <c:lblOffset val="100"/>
        <c:baseTimeUnit val="years"/>
      </c:dateAx>
      <c:valAx>
        <c:axId val="22433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3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93.13</c:v>
                </c:pt>
                <c:pt idx="1">
                  <c:v>87.39</c:v>
                </c:pt>
                <c:pt idx="2">
                  <c:v>76.72</c:v>
                </c:pt>
                <c:pt idx="3">
                  <c:v>84.93</c:v>
                </c:pt>
                <c:pt idx="4">
                  <c:v>83.73</c:v>
                </c:pt>
              </c:numCache>
            </c:numRef>
          </c:val>
        </c:ser>
        <c:dLbls>
          <c:showLegendKey val="0"/>
          <c:showVal val="0"/>
          <c:showCatName val="0"/>
          <c:showSerName val="0"/>
          <c:showPercent val="0"/>
          <c:showBubbleSize val="0"/>
        </c:dLbls>
        <c:gapWidth val="150"/>
        <c:axId val="224452224"/>
        <c:axId val="224452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54.55</c:v>
                </c:pt>
                <c:pt idx="3">
                  <c:v>56.63</c:v>
                </c:pt>
                <c:pt idx="4">
                  <c:v>50.17</c:v>
                </c:pt>
              </c:numCache>
            </c:numRef>
          </c:val>
          <c:smooth val="0"/>
        </c:ser>
        <c:dLbls>
          <c:showLegendKey val="0"/>
          <c:showVal val="0"/>
          <c:showCatName val="0"/>
          <c:showSerName val="0"/>
          <c:showPercent val="0"/>
          <c:showBubbleSize val="0"/>
        </c:dLbls>
        <c:marker val="1"/>
        <c:smooth val="0"/>
        <c:axId val="224452224"/>
        <c:axId val="224452616"/>
      </c:lineChart>
      <c:dateAx>
        <c:axId val="224452224"/>
        <c:scaling>
          <c:orientation val="minMax"/>
        </c:scaling>
        <c:delete val="1"/>
        <c:axPos val="b"/>
        <c:numFmt formatCode="ge" sourceLinked="1"/>
        <c:majorTickMark val="none"/>
        <c:minorTickMark val="none"/>
        <c:tickLblPos val="none"/>
        <c:crossAx val="224452616"/>
        <c:crosses val="autoZero"/>
        <c:auto val="1"/>
        <c:lblOffset val="100"/>
        <c:baseTimeUnit val="years"/>
      </c:dateAx>
      <c:valAx>
        <c:axId val="224452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45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197.91</c:v>
                </c:pt>
                <c:pt idx="1">
                  <c:v>204.29</c:v>
                </c:pt>
                <c:pt idx="2">
                  <c:v>239.09</c:v>
                </c:pt>
                <c:pt idx="3">
                  <c:v>222.42</c:v>
                </c:pt>
                <c:pt idx="4">
                  <c:v>225.94</c:v>
                </c:pt>
              </c:numCache>
            </c:numRef>
          </c:val>
        </c:ser>
        <c:dLbls>
          <c:showLegendKey val="0"/>
          <c:showVal val="0"/>
          <c:showCatName val="0"/>
          <c:showSerName val="0"/>
          <c:showPercent val="0"/>
          <c:showBubbleSize val="0"/>
        </c:dLbls>
        <c:gapWidth val="150"/>
        <c:axId val="167683376"/>
        <c:axId val="16768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275.64999999999998</c:v>
                </c:pt>
                <c:pt idx="3">
                  <c:v>272.66000000000003</c:v>
                </c:pt>
                <c:pt idx="4">
                  <c:v>329.08</c:v>
                </c:pt>
              </c:numCache>
            </c:numRef>
          </c:val>
          <c:smooth val="0"/>
        </c:ser>
        <c:dLbls>
          <c:showLegendKey val="0"/>
          <c:showVal val="0"/>
          <c:showCatName val="0"/>
          <c:showSerName val="0"/>
          <c:showPercent val="0"/>
          <c:showBubbleSize val="0"/>
        </c:dLbls>
        <c:marker val="1"/>
        <c:smooth val="0"/>
        <c:axId val="167683376"/>
        <c:axId val="167682984"/>
      </c:lineChart>
      <c:dateAx>
        <c:axId val="167683376"/>
        <c:scaling>
          <c:orientation val="minMax"/>
        </c:scaling>
        <c:delete val="1"/>
        <c:axPos val="b"/>
        <c:numFmt formatCode="ge" sourceLinked="1"/>
        <c:majorTickMark val="none"/>
        <c:minorTickMark val="none"/>
        <c:tickLblPos val="none"/>
        <c:crossAx val="167682984"/>
        <c:crosses val="autoZero"/>
        <c:auto val="1"/>
        <c:lblOffset val="100"/>
        <c:baseTimeUnit val="years"/>
      </c:dateAx>
      <c:valAx>
        <c:axId val="16768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68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岐阜県　中津川市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個別排水処理</v>
      </c>
      <c r="Q8" s="70"/>
      <c r="R8" s="70"/>
      <c r="S8" s="70"/>
      <c r="T8" s="70"/>
      <c r="U8" s="70"/>
      <c r="V8" s="70"/>
      <c r="W8" s="70" t="str">
        <f>データ!L6</f>
        <v>L3</v>
      </c>
      <c r="X8" s="70"/>
      <c r="Y8" s="70"/>
      <c r="Z8" s="70"/>
      <c r="AA8" s="70"/>
      <c r="AB8" s="70"/>
      <c r="AC8" s="70"/>
      <c r="AD8" s="3"/>
      <c r="AE8" s="3"/>
      <c r="AF8" s="3"/>
      <c r="AG8" s="3"/>
      <c r="AH8" s="3"/>
      <c r="AI8" s="3"/>
      <c r="AJ8" s="3"/>
      <c r="AK8" s="3"/>
      <c r="AL8" s="64">
        <f>データ!R6</f>
        <v>81613</v>
      </c>
      <c r="AM8" s="64"/>
      <c r="AN8" s="64"/>
      <c r="AO8" s="64"/>
      <c r="AP8" s="64"/>
      <c r="AQ8" s="64"/>
      <c r="AR8" s="64"/>
      <c r="AS8" s="64"/>
      <c r="AT8" s="63">
        <f>データ!S6</f>
        <v>676.45</v>
      </c>
      <c r="AU8" s="63"/>
      <c r="AV8" s="63"/>
      <c r="AW8" s="63"/>
      <c r="AX8" s="63"/>
      <c r="AY8" s="63"/>
      <c r="AZ8" s="63"/>
      <c r="BA8" s="63"/>
      <c r="BB8" s="63">
        <f>データ!T6</f>
        <v>120.65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0.32</v>
      </c>
      <c r="Q10" s="63"/>
      <c r="R10" s="63"/>
      <c r="S10" s="63"/>
      <c r="T10" s="63"/>
      <c r="U10" s="63"/>
      <c r="V10" s="63"/>
      <c r="W10" s="63">
        <f>データ!P6</f>
        <v>100</v>
      </c>
      <c r="X10" s="63"/>
      <c r="Y10" s="63"/>
      <c r="Z10" s="63"/>
      <c r="AA10" s="63"/>
      <c r="AB10" s="63"/>
      <c r="AC10" s="63"/>
      <c r="AD10" s="64">
        <f>データ!Q6</f>
        <v>3672</v>
      </c>
      <c r="AE10" s="64"/>
      <c r="AF10" s="64"/>
      <c r="AG10" s="64"/>
      <c r="AH10" s="64"/>
      <c r="AI10" s="64"/>
      <c r="AJ10" s="64"/>
      <c r="AK10" s="2"/>
      <c r="AL10" s="64">
        <f>データ!U6</f>
        <v>261</v>
      </c>
      <c r="AM10" s="64"/>
      <c r="AN10" s="64"/>
      <c r="AO10" s="64"/>
      <c r="AP10" s="64"/>
      <c r="AQ10" s="64"/>
      <c r="AR10" s="64"/>
      <c r="AS10" s="64"/>
      <c r="AT10" s="63">
        <f>データ!V6</f>
        <v>0.05</v>
      </c>
      <c r="AU10" s="63"/>
      <c r="AV10" s="63"/>
      <c r="AW10" s="63"/>
      <c r="AX10" s="63"/>
      <c r="AY10" s="63"/>
      <c r="AZ10" s="63"/>
      <c r="BA10" s="63"/>
      <c r="BB10" s="63">
        <f>データ!W6</f>
        <v>5220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212067</v>
      </c>
      <c r="D6" s="31">
        <f t="shared" si="3"/>
        <v>47</v>
      </c>
      <c r="E6" s="31">
        <f t="shared" si="3"/>
        <v>18</v>
      </c>
      <c r="F6" s="31">
        <f t="shared" si="3"/>
        <v>1</v>
      </c>
      <c r="G6" s="31">
        <f t="shared" si="3"/>
        <v>0</v>
      </c>
      <c r="H6" s="31" t="str">
        <f t="shared" si="3"/>
        <v>岐阜県　中津川市</v>
      </c>
      <c r="I6" s="31" t="str">
        <f t="shared" si="3"/>
        <v>法非適用</v>
      </c>
      <c r="J6" s="31" t="str">
        <f t="shared" si="3"/>
        <v>下水道事業</v>
      </c>
      <c r="K6" s="31" t="str">
        <f t="shared" si="3"/>
        <v>個別排水処理</v>
      </c>
      <c r="L6" s="31" t="str">
        <f t="shared" si="3"/>
        <v>L3</v>
      </c>
      <c r="M6" s="32" t="str">
        <f t="shared" si="3"/>
        <v>-</v>
      </c>
      <c r="N6" s="32" t="str">
        <f t="shared" si="3"/>
        <v>該当数値なし</v>
      </c>
      <c r="O6" s="32">
        <f t="shared" si="3"/>
        <v>0.32</v>
      </c>
      <c r="P6" s="32">
        <f t="shared" si="3"/>
        <v>100</v>
      </c>
      <c r="Q6" s="32">
        <f t="shared" si="3"/>
        <v>3672</v>
      </c>
      <c r="R6" s="32">
        <f t="shared" si="3"/>
        <v>81613</v>
      </c>
      <c r="S6" s="32">
        <f t="shared" si="3"/>
        <v>676.45</v>
      </c>
      <c r="T6" s="32">
        <f t="shared" si="3"/>
        <v>120.65</v>
      </c>
      <c r="U6" s="32">
        <f t="shared" si="3"/>
        <v>261</v>
      </c>
      <c r="V6" s="32">
        <f t="shared" si="3"/>
        <v>0.05</v>
      </c>
      <c r="W6" s="32">
        <f t="shared" si="3"/>
        <v>5220</v>
      </c>
      <c r="X6" s="33">
        <f>IF(X7="",NA(),X7)</f>
        <v>84.49</v>
      </c>
      <c r="Y6" s="33">
        <f t="shared" ref="Y6:AG6" si="4">IF(Y7="",NA(),Y7)</f>
        <v>80.25</v>
      </c>
      <c r="Z6" s="33">
        <f t="shared" si="4"/>
        <v>73.8</v>
      </c>
      <c r="AA6" s="33">
        <f t="shared" si="4"/>
        <v>78.25</v>
      </c>
      <c r="AB6" s="33">
        <f t="shared" si="4"/>
        <v>77.430000000000007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1.78</v>
      </c>
      <c r="BF6" s="32">
        <f t="shared" ref="BF6:BN6" si="7">IF(BF7="",NA(),BF7)</f>
        <v>0</v>
      </c>
      <c r="BG6" s="32">
        <f t="shared" si="7"/>
        <v>0</v>
      </c>
      <c r="BH6" s="32">
        <f t="shared" si="7"/>
        <v>0</v>
      </c>
      <c r="BI6" s="32">
        <f t="shared" si="7"/>
        <v>0</v>
      </c>
      <c r="BJ6" s="33">
        <f t="shared" si="7"/>
        <v>946.72</v>
      </c>
      <c r="BK6" s="33">
        <f t="shared" si="7"/>
        <v>844.96</v>
      </c>
      <c r="BL6" s="33">
        <f t="shared" si="7"/>
        <v>862.78</v>
      </c>
      <c r="BM6" s="33">
        <f t="shared" si="7"/>
        <v>803.29</v>
      </c>
      <c r="BN6" s="33">
        <f t="shared" si="7"/>
        <v>760.12</v>
      </c>
      <c r="BO6" s="32" t="str">
        <f>IF(BO7="","",IF(BO7="-","【-】","【"&amp;SUBSTITUTE(TEXT(BO7,"#,##0.00"),"-","△")&amp;"】"))</f>
        <v>【721.24】</v>
      </c>
      <c r="BP6" s="33">
        <f>IF(BP7="",NA(),BP7)</f>
        <v>93.13</v>
      </c>
      <c r="BQ6" s="33">
        <f t="shared" ref="BQ6:BY6" si="8">IF(BQ7="",NA(),BQ7)</f>
        <v>87.39</v>
      </c>
      <c r="BR6" s="33">
        <f t="shared" si="8"/>
        <v>76.72</v>
      </c>
      <c r="BS6" s="33">
        <f t="shared" si="8"/>
        <v>84.93</v>
      </c>
      <c r="BT6" s="33">
        <f t="shared" si="8"/>
        <v>83.73</v>
      </c>
      <c r="BU6" s="33">
        <f t="shared" si="8"/>
        <v>54.34</v>
      </c>
      <c r="BV6" s="33">
        <f t="shared" si="8"/>
        <v>51.86</v>
      </c>
      <c r="BW6" s="33">
        <f t="shared" si="8"/>
        <v>54.55</v>
      </c>
      <c r="BX6" s="33">
        <f t="shared" si="8"/>
        <v>56.63</v>
      </c>
      <c r="BY6" s="33">
        <f t="shared" si="8"/>
        <v>50.17</v>
      </c>
      <c r="BZ6" s="32" t="str">
        <f>IF(BZ7="","",IF(BZ7="-","【-】","【"&amp;SUBSTITUTE(TEXT(BZ7,"#,##0.00"),"-","△")&amp;"】"))</f>
        <v>【52.31】</v>
      </c>
      <c r="CA6" s="33">
        <f>IF(CA7="",NA(),CA7)</f>
        <v>197.91</v>
      </c>
      <c r="CB6" s="33">
        <f t="shared" ref="CB6:CJ6" si="9">IF(CB7="",NA(),CB7)</f>
        <v>204.29</v>
      </c>
      <c r="CC6" s="33">
        <f t="shared" si="9"/>
        <v>239.09</v>
      </c>
      <c r="CD6" s="33">
        <f t="shared" si="9"/>
        <v>222.42</v>
      </c>
      <c r="CE6" s="33">
        <f t="shared" si="9"/>
        <v>225.94</v>
      </c>
      <c r="CF6" s="33">
        <f t="shared" si="9"/>
        <v>273.08999999999997</v>
      </c>
      <c r="CG6" s="33">
        <f t="shared" si="9"/>
        <v>297.51</v>
      </c>
      <c r="CH6" s="33">
        <f t="shared" si="9"/>
        <v>275.64999999999998</v>
      </c>
      <c r="CI6" s="33">
        <f t="shared" si="9"/>
        <v>272.66000000000003</v>
      </c>
      <c r="CJ6" s="33">
        <f t="shared" si="9"/>
        <v>329.08</v>
      </c>
      <c r="CK6" s="32" t="str">
        <f>IF(CK7="","",IF(CK7="-","【-】","【"&amp;SUBSTITUTE(TEXT(CK7,"#,##0.00"),"-","△")&amp;"】"))</f>
        <v>【293.69】</v>
      </c>
      <c r="CL6" s="33">
        <f>IF(CL7="",NA(),CL7)</f>
        <v>51.72</v>
      </c>
      <c r="CM6" s="33">
        <f t="shared" ref="CM6:CU6" si="10">IF(CM7="",NA(),CM7)</f>
        <v>53.45</v>
      </c>
      <c r="CN6" s="33">
        <f t="shared" si="10"/>
        <v>50</v>
      </c>
      <c r="CO6" s="33">
        <f t="shared" si="10"/>
        <v>50</v>
      </c>
      <c r="CP6" s="33">
        <f t="shared" si="10"/>
        <v>50.86</v>
      </c>
      <c r="CQ6" s="33">
        <f t="shared" si="10"/>
        <v>50</v>
      </c>
      <c r="CR6" s="33">
        <f t="shared" si="10"/>
        <v>55.42</v>
      </c>
      <c r="CS6" s="33">
        <f t="shared" si="10"/>
        <v>58.58</v>
      </c>
      <c r="CT6" s="33">
        <f t="shared" si="10"/>
        <v>58.82</v>
      </c>
      <c r="CU6" s="33">
        <f t="shared" si="10"/>
        <v>51.54</v>
      </c>
      <c r="CV6" s="32" t="str">
        <f>IF(CV7="","",IF(CV7="-","【-】","【"&amp;SUBSTITUTE(TEXT(CV7,"#,##0.00"),"-","△")&amp;"】"))</f>
        <v>【52.19】</v>
      </c>
      <c r="CW6" s="33">
        <f>IF(CW7="",NA(),CW7)</f>
        <v>86.38</v>
      </c>
      <c r="CX6" s="33">
        <f t="shared" ref="CX6:DF6" si="11">IF(CX7="",NA(),CX7)</f>
        <v>86.99</v>
      </c>
      <c r="CY6" s="33">
        <f t="shared" si="11"/>
        <v>94.4</v>
      </c>
      <c r="CZ6" s="33">
        <f t="shared" si="11"/>
        <v>94.02</v>
      </c>
      <c r="DA6" s="33">
        <f t="shared" si="11"/>
        <v>83.91</v>
      </c>
      <c r="DB6" s="33">
        <f t="shared" si="11"/>
        <v>76.58</v>
      </c>
      <c r="DC6" s="33">
        <f t="shared" si="11"/>
        <v>74.290000000000006</v>
      </c>
      <c r="DD6" s="33">
        <f t="shared" si="11"/>
        <v>72.31</v>
      </c>
      <c r="DE6" s="33">
        <f t="shared" si="11"/>
        <v>71.760000000000005</v>
      </c>
      <c r="DF6" s="33">
        <f t="shared" si="11"/>
        <v>71.599999999999994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212067</v>
      </c>
      <c r="D7" s="35">
        <v>47</v>
      </c>
      <c r="E7" s="35">
        <v>18</v>
      </c>
      <c r="F7" s="35">
        <v>1</v>
      </c>
      <c r="G7" s="35">
        <v>0</v>
      </c>
      <c r="H7" s="35" t="s">
        <v>96</v>
      </c>
      <c r="I7" s="35" t="s">
        <v>97</v>
      </c>
      <c r="J7" s="35" t="s">
        <v>98</v>
      </c>
      <c r="K7" s="35" t="s">
        <v>99</v>
      </c>
      <c r="L7" s="35" t="s">
        <v>100</v>
      </c>
      <c r="M7" s="36" t="s">
        <v>101</v>
      </c>
      <c r="N7" s="36" t="s">
        <v>102</v>
      </c>
      <c r="O7" s="36">
        <v>0.32</v>
      </c>
      <c r="P7" s="36">
        <v>100</v>
      </c>
      <c r="Q7" s="36">
        <v>3672</v>
      </c>
      <c r="R7" s="36">
        <v>81613</v>
      </c>
      <c r="S7" s="36">
        <v>676.45</v>
      </c>
      <c r="T7" s="36">
        <v>120.65</v>
      </c>
      <c r="U7" s="36">
        <v>261</v>
      </c>
      <c r="V7" s="36">
        <v>0.05</v>
      </c>
      <c r="W7" s="36">
        <v>5220</v>
      </c>
      <c r="X7" s="36">
        <v>84.49</v>
      </c>
      <c r="Y7" s="36">
        <v>80.25</v>
      </c>
      <c r="Z7" s="36">
        <v>73.8</v>
      </c>
      <c r="AA7" s="36">
        <v>78.25</v>
      </c>
      <c r="AB7" s="36">
        <v>77.430000000000007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1.78</v>
      </c>
      <c r="BF7" s="36">
        <v>0</v>
      </c>
      <c r="BG7" s="36">
        <v>0</v>
      </c>
      <c r="BH7" s="36">
        <v>0</v>
      </c>
      <c r="BI7" s="36">
        <v>0</v>
      </c>
      <c r="BJ7" s="36">
        <v>946.72</v>
      </c>
      <c r="BK7" s="36">
        <v>844.96</v>
      </c>
      <c r="BL7" s="36">
        <v>862.78</v>
      </c>
      <c r="BM7" s="36">
        <v>803.29</v>
      </c>
      <c r="BN7" s="36">
        <v>760.12</v>
      </c>
      <c r="BO7" s="36">
        <v>721.24</v>
      </c>
      <c r="BP7" s="36">
        <v>93.13</v>
      </c>
      <c r="BQ7" s="36">
        <v>87.39</v>
      </c>
      <c r="BR7" s="36">
        <v>76.72</v>
      </c>
      <c r="BS7" s="36">
        <v>84.93</v>
      </c>
      <c r="BT7" s="36">
        <v>83.73</v>
      </c>
      <c r="BU7" s="36">
        <v>54.34</v>
      </c>
      <c r="BV7" s="36">
        <v>51.86</v>
      </c>
      <c r="BW7" s="36">
        <v>54.55</v>
      </c>
      <c r="BX7" s="36">
        <v>56.63</v>
      </c>
      <c r="BY7" s="36">
        <v>50.17</v>
      </c>
      <c r="BZ7" s="36">
        <v>52.31</v>
      </c>
      <c r="CA7" s="36">
        <v>197.91</v>
      </c>
      <c r="CB7" s="36">
        <v>204.29</v>
      </c>
      <c r="CC7" s="36">
        <v>239.09</v>
      </c>
      <c r="CD7" s="36">
        <v>222.42</v>
      </c>
      <c r="CE7" s="36">
        <v>225.94</v>
      </c>
      <c r="CF7" s="36">
        <v>273.08999999999997</v>
      </c>
      <c r="CG7" s="36">
        <v>297.51</v>
      </c>
      <c r="CH7" s="36">
        <v>275.64999999999998</v>
      </c>
      <c r="CI7" s="36">
        <v>272.66000000000003</v>
      </c>
      <c r="CJ7" s="36">
        <v>329.08</v>
      </c>
      <c r="CK7" s="36">
        <v>293.69</v>
      </c>
      <c r="CL7" s="36">
        <v>51.72</v>
      </c>
      <c r="CM7" s="36">
        <v>53.45</v>
      </c>
      <c r="CN7" s="36">
        <v>50</v>
      </c>
      <c r="CO7" s="36">
        <v>50</v>
      </c>
      <c r="CP7" s="36">
        <v>50.86</v>
      </c>
      <c r="CQ7" s="36">
        <v>50</v>
      </c>
      <c r="CR7" s="36">
        <v>55.42</v>
      </c>
      <c r="CS7" s="36">
        <v>58.58</v>
      </c>
      <c r="CT7" s="36">
        <v>58.82</v>
      </c>
      <c r="CU7" s="36">
        <v>51.54</v>
      </c>
      <c r="CV7" s="36">
        <v>52.19</v>
      </c>
      <c r="CW7" s="36">
        <v>86.38</v>
      </c>
      <c r="CX7" s="36">
        <v>86.99</v>
      </c>
      <c r="CY7" s="36">
        <v>94.4</v>
      </c>
      <c r="CZ7" s="36">
        <v>94.02</v>
      </c>
      <c r="DA7" s="36">
        <v>83.91</v>
      </c>
      <c r="DB7" s="36">
        <v>76.58</v>
      </c>
      <c r="DC7" s="36">
        <v>74.290000000000006</v>
      </c>
      <c r="DD7" s="36">
        <v>72.31</v>
      </c>
      <c r="DE7" s="36">
        <v>71.760000000000005</v>
      </c>
      <c r="DF7" s="36">
        <v>71.599999999999994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河合安紀子</cp:lastModifiedBy>
  <cp:lastPrinted>2016-07-25T07:31:29Z</cp:lastPrinted>
  <dcterms:created xsi:type="dcterms:W3CDTF">2016-02-03T09:28:26Z</dcterms:created>
  <dcterms:modified xsi:type="dcterms:W3CDTF">2016-07-25T07:31:32Z</dcterms:modified>
  <cp:category/>
</cp:coreProperties>
</file>