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H29年度決算用\下水\"/>
    </mc:Choice>
  </mc:AlternateContent>
  <workbookProtection workbookAlgorithmName="SHA-512" workbookHashValue="viYWD8HUXqbPn8cTRpb423iVR3SQPz0aNizVqHVagY3XN8AWUcTLaMU4GJ8Lo5MSjh0xfiglJDM0nBi92o+qeQ==" workbookSaltValue="mPA7lISfWqog5Uhj47sl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<sst xmlns="http://schemas.openxmlformats.org/spreadsheetml/2006/main" count="240" uniqueCount="126">
  <si>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</si>
  <si>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</si>
  <si>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</si>
  <si>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</si>
  <si>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</si>
  <si>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</si>
  <si>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</si>
  <si>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</si>
  <si>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</si>
  <si>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</si>
  <si>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</si>
  <si>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</si>
  <si>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</si>
  <si>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</si>
  <si>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</si>
  <si>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</si>
  <si>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</si>
  <si>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</si>
  <si>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</si>
  <si>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</si>
  <si>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</si>
  <si>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</si>
  <si>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</si>
  <si>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</si>
  <si>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</si>
  <si>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</si>
  <si>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</si>
  <si>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</si>
  <si>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</si>
  <si>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</si>
  <si>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</si>
  <si>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</si>
  <si>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</si>
  <si>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</si>
  <si>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</si>
  <si>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</si>
  <si>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</si>
  <si>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</si>
  <si>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</si>
  <si>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</si>
  <si>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</si>
  <si>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</si>
  <si>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</si>
  <si>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</si>
  <si>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</si>
  <si>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</si>
  <si>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</si>
  <si>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</si>
  <si>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</si>
  <si>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</si>
  <si>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</si>
  <si>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</si>
  <si>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</si>
  <si>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</si>
  <si>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</si>
  <si>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</si>
  <si>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</si>
  <si>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</si>
  <si>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</si>
  <si>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</si>
  <si>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</si>
  <si>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</si>
  <si>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</si>
  <si>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</si>
  <si>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</si>
  <si>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</si>
  <si>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</si>
  <si>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</si>
  <si>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</si>
  <si>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</si>
  <si>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</si>
  <si>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</si>
  <si>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</si>
  <si>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</si>
  <si>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</si>
  <si>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</si>
  <si>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</si>
  <si>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</si>
  <si>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</si>
  <si>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</si>
  <si>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</si>
  <si>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</si>
  <si>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</si>
  <si>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</si>
  <si>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</si>
  <si>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</si>
  <si>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</si>
  <si>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</si>
  <si>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</si>
  <si>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</si>
  <si>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</si>
  <si>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</si>
  <si>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</si>
  <si>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</si>
  <si>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</si>
  <si>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</si>
  <si>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</si>
  <si>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</si>
  <si>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</si>
  <si>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</si>
  <si>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</si>
  <si>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</si>
  <si>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</si>
  <si>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</si>
  <si>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</si>
  <si>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</si>
  <si>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</si>
  <si>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</si>
  <si>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</si>
  <si>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</si>
  <si>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</si>
  <si>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</si>
  <si>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</si>
  <si>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</si>
  <si>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</si>
  <si>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</si>
  <si>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</si>
  <si>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</si>
  <si>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</si>
  <si>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</si>
  <si>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</si>
  <si>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</si>
  <si>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</si>
  <si>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9処理区の供用開始がH9からH19の間であり更新時期はまだ到来していないが、老朽化率の上昇に備えて、ストックマネジメントによる計画的な更新を図ります。</t>
    <rPh sb="1" eb="3">
      <t>ショリ</t>
    </rPh>
    <rPh sb="3" eb="4">
      <t>ク</t>
    </rPh>
    <rPh sb="5" eb="7">
      <t>キョウヨウ</t>
    </rPh>
    <rPh sb="7" eb="9">
      <t>カイシ</t>
    </rPh>
    <rPh sb="18" eb="19">
      <t>アイダ</t>
    </rPh>
    <phoneticPr fontId="4"/>
  </si>
  <si>
    <t xml:space="preserve">　当市の人口は今後も減少が予想されている中、当該処理区域内は人口密度が低く構造的に使用料収入が減少する中での事業運営となるため、汚水処理費等が相対的に割高となっています。今後は一般会計繰入金についても地方交付税が減額されていく中で、必要とする繰入額が確保できない可能性を排除できません。人口減少に比例して、経営状況が厳しくなっていくと考えられます。
　当面は官民連携などにより経費削減に努めるとともに、H32の地方公営企業法適用に向けて準備を進め、適正な受益者負担も検討しつつ、将来の設備更新にも備えた持続可能な下水道経営の確立を目指し、引き続き経営改善に努めます。
</t>
    <rPh sb="7" eb="9">
      <t>コンゴ</t>
    </rPh>
    <rPh sb="13" eb="15">
      <t>ヨソウ</t>
    </rPh>
    <rPh sb="20" eb="21">
      <t>ナカ</t>
    </rPh>
    <rPh sb="22" eb="24">
      <t>トウガイ</t>
    </rPh>
    <rPh sb="24" eb="26">
      <t>ショリ</t>
    </rPh>
    <rPh sb="26" eb="29">
      <t>クイキナイ</t>
    </rPh>
    <rPh sb="30" eb="32">
      <t>ジンコウ</t>
    </rPh>
    <rPh sb="32" eb="34">
      <t>ミツド</t>
    </rPh>
    <rPh sb="35" eb="36">
      <t>ヒク</t>
    </rPh>
    <rPh sb="37" eb="39">
      <t>コウゾウ</t>
    </rPh>
    <rPh sb="39" eb="40">
      <t>テキ</t>
    </rPh>
    <rPh sb="41" eb="44">
      <t>シヨウリョウ</t>
    </rPh>
    <rPh sb="44" eb="46">
      <t>シュウニュウ</t>
    </rPh>
    <rPh sb="47" eb="49">
      <t>ゲンショウ</t>
    </rPh>
    <rPh sb="51" eb="52">
      <t>ナカ</t>
    </rPh>
    <rPh sb="54" eb="56">
      <t>ジギョウ</t>
    </rPh>
    <rPh sb="56" eb="58">
      <t>ウンエイ</t>
    </rPh>
    <rPh sb="64" eb="66">
      <t>オスイ</t>
    </rPh>
    <rPh sb="66" eb="68">
      <t>ショリ</t>
    </rPh>
    <rPh sb="68" eb="69">
      <t>ヒ</t>
    </rPh>
    <rPh sb="69" eb="70">
      <t>トウ</t>
    </rPh>
    <rPh sb="71" eb="74">
      <t>ソウタイテキ</t>
    </rPh>
    <rPh sb="75" eb="77">
      <t>ワリダカ</t>
    </rPh>
    <rPh sb="85" eb="87">
      <t>コンゴ</t>
    </rPh>
    <rPh sb="143" eb="145">
      <t>ジンコウ</t>
    </rPh>
    <rPh sb="145" eb="147">
      <t>ゲンショウ</t>
    </rPh>
    <rPh sb="148" eb="150">
      <t>ヒレイ</t>
    </rPh>
    <rPh sb="153" eb="155">
      <t>ケイエイ</t>
    </rPh>
    <rPh sb="155" eb="157">
      <t>ジョウキョウ</t>
    </rPh>
    <rPh sb="158" eb="159">
      <t>キビ</t>
    </rPh>
    <rPh sb="167" eb="168">
      <t>カンガ</t>
    </rPh>
    <rPh sb="176" eb="178">
      <t>トウメン</t>
    </rPh>
    <rPh sb="179" eb="181">
      <t>カンミン</t>
    </rPh>
    <rPh sb="181" eb="183">
      <t>レンケイ</t>
    </rPh>
    <rPh sb="188" eb="190">
      <t>ケイヒ</t>
    </rPh>
    <rPh sb="190" eb="192">
      <t>サクゲン</t>
    </rPh>
    <rPh sb="193" eb="194">
      <t>ツト</t>
    </rPh>
    <rPh sb="215" eb="216">
      <t>ム</t>
    </rPh>
    <rPh sb="218" eb="220">
      <t>ジュンビ</t>
    </rPh>
    <rPh sb="221" eb="222">
      <t>スス</t>
    </rPh>
    <rPh sb="224" eb="226">
      <t>テキセイ</t>
    </rPh>
    <rPh sb="227" eb="230">
      <t>ジュエキシャ</t>
    </rPh>
    <rPh sb="230" eb="232">
      <t>フタン</t>
    </rPh>
    <rPh sb="233" eb="235">
      <t>ケントウ</t>
    </rPh>
    <rPh sb="239" eb="241">
      <t>ショウライ</t>
    </rPh>
    <rPh sb="242" eb="244">
      <t>セツビ</t>
    </rPh>
    <rPh sb="244" eb="246">
      <t>コウシン</t>
    </rPh>
    <rPh sb="248" eb="249">
      <t>ソナ</t>
    </rPh>
    <rPh sb="251" eb="253">
      <t>ジゾク</t>
    </rPh>
    <rPh sb="253" eb="255">
      <t>カノウ</t>
    </rPh>
    <rPh sb="256" eb="259">
      <t>ゲスイドウ</t>
    </rPh>
    <rPh sb="259" eb="261">
      <t>ケイエイ</t>
    </rPh>
    <rPh sb="262" eb="264">
      <t>カクリツ</t>
    </rPh>
    <rPh sb="265" eb="267">
      <t>メザ</t>
    </rPh>
    <rPh sb="269" eb="270">
      <t>ヒ</t>
    </rPh>
    <rPh sb="271" eb="272">
      <t>ツヅ</t>
    </rPh>
    <phoneticPr fontId="4"/>
  </si>
  <si>
    <t>●収益的収支比率、企業債残高対事業規模比率
　『収益的収支比率』はほぼ横ばいで推移しています。しかし、区域内の人口密度が少ないため人口減少の影響を受けやすく、急速に処理区域内人口も減少しているため、厳しい経営環境にあるといえます。引き続き、経費削減に努めるとともに、H32の地方公営企業法適用に向けて準備を進め、経営基盤強化を図ります。『企業債残高対事業規模比率』については、一般会計からの繰入金により企業債を全額償還しているため比率が0％で推移しています。
●経費回収率
　現状はほぼ横ばいで推移していますが、料金改定などを行わない限り将来的には減少傾向となります。当面は経費削減による改善に努めます。
●汚水処理原価
　類似団体平均値を下回っています。構造的に高止まりの傾向は続きますが、経費節減、水洗化の推進に努め、改善を図ります。
●施設利用率　
　H28から微減となりました。有収水量は増加しているため、不明水の流入量が減少したと考えられます。引き続き、施設維持管理の改善に努めます。
●水洗化率
　水洗便所設置済人口より処理区域内人口の減少割合が多く水洗化率は向上しましたが、人口減少が進み、経営基盤は悪化しています。水洗化促進により改善を図ります。</t>
    <rPh sb="35" eb="36">
      <t>ヨコ</t>
    </rPh>
    <rPh sb="39" eb="41">
      <t>スイイ</t>
    </rPh>
    <rPh sb="51" eb="54">
      <t>クイキナイ</t>
    </rPh>
    <rPh sb="55" eb="57">
      <t>ジンコウ</t>
    </rPh>
    <rPh sb="57" eb="59">
      <t>ミツド</t>
    </rPh>
    <rPh sb="60" eb="61">
      <t>スク</t>
    </rPh>
    <rPh sb="65" eb="67">
      <t>ジンコウ</t>
    </rPh>
    <rPh sb="67" eb="69">
      <t>ゲンショウ</t>
    </rPh>
    <rPh sb="70" eb="72">
      <t>エイキョウ</t>
    </rPh>
    <rPh sb="73" eb="74">
      <t>ウ</t>
    </rPh>
    <rPh sb="79" eb="81">
      <t>キュウソク</t>
    </rPh>
    <rPh sb="82" eb="84">
      <t>ショリ</t>
    </rPh>
    <rPh sb="84" eb="87">
      <t>クイキナイ</t>
    </rPh>
    <rPh sb="87" eb="89">
      <t>ジンコウ</t>
    </rPh>
    <rPh sb="90" eb="92">
      <t>ゲンショウ</t>
    </rPh>
    <rPh sb="99" eb="100">
      <t>キビ</t>
    </rPh>
    <rPh sb="102" eb="104">
      <t>ケイエイ</t>
    </rPh>
    <rPh sb="104" eb="106">
      <t>カンキョウ</t>
    </rPh>
    <rPh sb="150" eb="152">
      <t>ジュンビ</t>
    </rPh>
    <rPh sb="153" eb="154">
      <t>スス</t>
    </rPh>
    <rPh sb="156" eb="158">
      <t>ケイエイ</t>
    </rPh>
    <rPh sb="158" eb="160">
      <t>キバン</t>
    </rPh>
    <rPh sb="160" eb="162">
      <t>キョウカ</t>
    </rPh>
    <rPh sb="163" eb="164">
      <t>ハカ</t>
    </rPh>
    <rPh sb="201" eb="203">
      <t>キギョウ</t>
    </rPh>
    <rPh sb="203" eb="204">
      <t>サイ</t>
    </rPh>
    <rPh sb="205" eb="207">
      <t>ゼンガク</t>
    </rPh>
    <rPh sb="207" eb="209">
      <t>ショウカン</t>
    </rPh>
    <rPh sb="215" eb="217">
      <t>ヒリツ</t>
    </rPh>
    <rPh sb="221" eb="223">
      <t>スイイ</t>
    </rPh>
    <rPh sb="238" eb="240">
      <t>ゲンジョウ</t>
    </rPh>
    <rPh sb="243" eb="244">
      <t>ヨコ</t>
    </rPh>
    <rPh sb="247" eb="249">
      <t>スイイ</t>
    </rPh>
    <rPh sb="256" eb="258">
      <t>リョウキン</t>
    </rPh>
    <rPh sb="258" eb="260">
      <t>カイテイ</t>
    </rPh>
    <rPh sb="263" eb="264">
      <t>オコナ</t>
    </rPh>
    <rPh sb="267" eb="268">
      <t>カギ</t>
    </rPh>
    <rPh sb="269" eb="272">
      <t>ショウライテキ</t>
    </rPh>
    <rPh sb="274" eb="276">
      <t>ゲンショウ</t>
    </rPh>
    <rPh sb="276" eb="278">
      <t>ケイコウ</t>
    </rPh>
    <rPh sb="284" eb="286">
      <t>トウメン</t>
    </rPh>
    <rPh sb="287" eb="289">
      <t>ケイヒ</t>
    </rPh>
    <rPh sb="289" eb="291">
      <t>サクゲン</t>
    </rPh>
    <rPh sb="294" eb="296">
      <t>カイゼン</t>
    </rPh>
    <rPh sb="297" eb="298">
      <t>ツト</t>
    </rPh>
    <rPh sb="328" eb="330">
      <t>コウゾウ</t>
    </rPh>
    <rPh sb="330" eb="331">
      <t>テキ</t>
    </rPh>
    <rPh sb="332" eb="334">
      <t>タカド</t>
    </rPh>
    <rPh sb="337" eb="339">
      <t>ケイコウ</t>
    </rPh>
    <rPh sb="340" eb="341">
      <t>ツヅ</t>
    </rPh>
    <rPh sb="351" eb="354">
      <t>スイセンカ</t>
    </rPh>
    <rPh sb="355" eb="357">
      <t>スイシン</t>
    </rPh>
    <rPh sb="361" eb="363">
      <t>カイゼン</t>
    </rPh>
    <rPh sb="364" eb="365">
      <t>ハカ</t>
    </rPh>
    <rPh sb="384" eb="386">
      <t>ビゲン</t>
    </rPh>
    <rPh sb="393" eb="395">
      <t>ユウシュウ</t>
    </rPh>
    <rPh sb="395" eb="397">
      <t>スイリョウ</t>
    </rPh>
    <rPh sb="398" eb="400">
      <t>ゾウカ</t>
    </rPh>
    <rPh sb="407" eb="409">
      <t>フメイ</t>
    </rPh>
    <rPh sb="409" eb="410">
      <t>スイ</t>
    </rPh>
    <rPh sb="411" eb="413">
      <t>リュウニュウ</t>
    </rPh>
    <rPh sb="413" eb="414">
      <t>リョウ</t>
    </rPh>
    <rPh sb="415" eb="417">
      <t>ゲンショウ</t>
    </rPh>
    <rPh sb="420" eb="421">
      <t>カンガ</t>
    </rPh>
    <rPh sb="427" eb="428">
      <t>ヒ</t>
    </rPh>
    <rPh sb="429" eb="430">
      <t>ツヅ</t>
    </rPh>
    <rPh sb="432" eb="434">
      <t>シセツ</t>
    </rPh>
    <rPh sb="434" eb="436">
      <t>イジ</t>
    </rPh>
    <rPh sb="436" eb="438">
      <t>カンリ</t>
    </rPh>
    <rPh sb="439" eb="441">
      <t>カイゼン</t>
    </rPh>
    <rPh sb="442" eb="443">
      <t>ツト</t>
    </rPh>
    <rPh sb="455" eb="457">
      <t>スイセン</t>
    </rPh>
    <rPh sb="457" eb="459">
      <t>ベンジョ</t>
    </rPh>
    <rPh sb="459" eb="461">
      <t>セッチ</t>
    </rPh>
    <rPh sb="461" eb="462">
      <t>ズ</t>
    </rPh>
    <rPh sb="462" eb="464">
      <t>ジンコウ</t>
    </rPh>
    <rPh sb="466" eb="468">
      <t>ショリ</t>
    </rPh>
    <rPh sb="468" eb="471">
      <t>クイキナイ</t>
    </rPh>
    <rPh sb="471" eb="473">
      <t>ジンコウ</t>
    </rPh>
    <rPh sb="474" eb="476">
      <t>ゲンショウ</t>
    </rPh>
    <rPh sb="476" eb="478">
      <t>ワリアイ</t>
    </rPh>
    <rPh sb="479" eb="480">
      <t>オオ</t>
    </rPh>
    <rPh sb="481" eb="484">
      <t>スイセンカ</t>
    </rPh>
    <rPh sb="484" eb="485">
      <t>リツ</t>
    </rPh>
    <rPh sb="494" eb="496">
      <t>ジンコウ</t>
    </rPh>
    <rPh sb="496" eb="498">
      <t>ゲンショウ</t>
    </rPh>
    <rPh sb="499" eb="500">
      <t>スス</t>
    </rPh>
    <rPh sb="502" eb="504">
      <t>ケイエイ</t>
    </rPh>
    <rPh sb="504" eb="506">
      <t>キバン</t>
    </rPh>
    <rPh sb="507" eb="509">
      <t>アッカ</t>
    </rPh>
    <rPh sb="518" eb="520">
      <t>ソクシン</t>
    </rPh>
    <rPh sb="523" eb="525">
      <t>カイゼン</t>
    </rPh>
    <rPh sb="526" eb="52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</si>
</sst>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14-4791-B2D7-98B7B3AFB9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9614-4791-B2D7-98B7B3AFB9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54.8</c:v>
                </c:pt>
                <c:pt idx="1">
                  <c:v>55.84</c:v>
                </c:pt>
                <c:pt idx="2">
                  <c:v>56.18</c:v>
                </c:pt>
                <c:pt idx="3">
                  <c:v>56.89</c:v>
                </c:pt>
                <c:pt idx="4">
                  <c:v>56.4</c:v>
                </c:pt>
              </c:numCache>
            </c:numRef>
          </c:val>
          <c:extLst>
            <c:ext xmlns:c16="http://schemas.microsoft.com/office/drawing/2014/chart" uri="{C3380CC4-5D6E-409C-BE32-E72D297353CC}">
              <c16:uniqueId val="{00000000-4546-44C0-A8F6-ED8820B142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4546-44C0-A8F6-ED8820B142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85.2</c:v>
                </c:pt>
                <c:pt idx="1">
                  <c:v>86</c:v>
                </c:pt>
                <c:pt idx="2">
                  <c:v>84.51</c:v>
                </c:pt>
                <c:pt idx="3">
                  <c:v>84.39</c:v>
                </c:pt>
                <c:pt idx="4">
                  <c:v>84.8</c:v>
                </c:pt>
              </c:numCache>
            </c:numRef>
          </c:val>
          <c:extLst>
            <c:ext xmlns:c16="http://schemas.microsoft.com/office/drawing/2014/chart" uri="{C3380CC4-5D6E-409C-BE32-E72D297353CC}">
              <c16:uniqueId val="{00000000-9DB3-4153-8D94-2B8D1E20F2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9DB3-4153-8D94-2B8D1E20F2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86.23</c:v>
                </c:pt>
                <c:pt idx="1">
                  <c:v>86.26</c:v>
                </c:pt>
                <c:pt idx="2">
                  <c:v>83.5</c:v>
                </c:pt>
                <c:pt idx="3">
                  <c:v>83.57</c:v>
                </c:pt>
                <c:pt idx="4">
                  <c:v>83.95</c:v>
                </c:pt>
              </c:numCache>
            </c:numRef>
          </c:val>
          <c:extLst>
            <c:ext xmlns:c16="http://schemas.microsoft.com/office/drawing/2014/chart" uri="{C3380CC4-5D6E-409C-BE32-E72D297353CC}">
              <c16:uniqueId val="{00000000-4A5B-4172-8E96-5410285B33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5B-4172-8E96-5410285B33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B0-4752-9CEA-1DD4FC16E6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B0-4752-9CEA-1DD4FC16E6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CE-47FD-8A67-875BFA63FE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CE-47FD-8A67-875BFA63FE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EC-4EE9-9B0F-79DFB3C2D1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EC-4EE9-9B0F-79DFB3C2D1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12-4B9C-97D4-8587536A06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12-4B9C-97D4-8587536A06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9A-41F8-88D8-B57864DD99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259A-41F8-88D8-B57864DD99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74.37</c:v>
                </c:pt>
                <c:pt idx="1">
                  <c:v>74.16</c:v>
                </c:pt>
                <c:pt idx="2">
                  <c:v>68.23</c:v>
                </c:pt>
                <c:pt idx="3">
                  <c:v>68.489999999999995</c:v>
                </c:pt>
                <c:pt idx="4">
                  <c:v>69.569999999999993</c:v>
                </c:pt>
              </c:numCache>
            </c:numRef>
          </c:val>
          <c:extLst>
            <c:ext xmlns:c16="http://schemas.microsoft.com/office/drawing/2014/chart" uri="{C3380CC4-5D6E-409C-BE32-E72D297353CC}">
              <c16:uniqueId val="{00000000-7AD8-478A-A84E-0C3CA6B089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7AD8-478A-A84E-0C3CA6B089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233.88</c:v>
                </c:pt>
                <c:pt idx="1">
                  <c:v>245.61</c:v>
                </c:pt>
                <c:pt idx="2">
                  <c:v>267.94</c:v>
                </c:pt>
                <c:pt idx="3">
                  <c:v>267.36</c:v>
                </c:pt>
                <c:pt idx="4">
                  <c:v>260.06</c:v>
                </c:pt>
              </c:numCache>
            </c:numRef>
          </c:val>
          <c:extLst>
            <c:ext xmlns:c16="http://schemas.microsoft.com/office/drawing/2014/chart" uri="{C3380CC4-5D6E-409C-BE32-E72D297353CC}">
              <c16:uniqueId val="{00000000-A24F-43B1-BF72-8BF52EA21A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A24F-43B1-BF72-8BF52EA21A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7"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岐阜県　中津川市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79633</v>
      </c>
      <c r="AM8" s="49"/>
      <c r="AN8" s="49"/>
      <c r="AO8" s="49"/>
      <c r="AP8" s="49"/>
      <c r="AQ8" s="49"/>
      <c r="AR8" s="49"/>
      <c r="AS8" s="49"/>
      <c r="AT8" s="44">
        <f>データ!T6</f>
        <v>676.45</v>
      </c>
      <c r="AU8" s="44"/>
      <c r="AV8" s="44"/>
      <c r="AW8" s="44"/>
      <c r="AX8" s="44"/>
      <c r="AY8" s="44"/>
      <c r="AZ8" s="44"/>
      <c r="BA8" s="44"/>
      <c r="BB8" s="44">
        <f>データ!U6</f>
        <v>117.72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10.210000000000001</v>
      </c>
      <c r="Q10" s="44"/>
      <c r="R10" s="44"/>
      <c r="S10" s="44"/>
      <c r="T10" s="44"/>
      <c r="U10" s="44"/>
      <c r="V10" s="44"/>
      <c r="W10" s="44">
        <f>データ!Q6</f>
        <v>93.09</v>
      </c>
      <c r="X10" s="44"/>
      <c r="Y10" s="44"/>
      <c r="Z10" s="44"/>
      <c r="AA10" s="44"/>
      <c r="AB10" s="44"/>
      <c r="AC10" s="44"/>
      <c r="AD10" s="49">
        <f>データ!R6</f>
        <v>3672</v>
      </c>
      <c r="AE10" s="49"/>
      <c r="AF10" s="49"/>
      <c r="AG10" s="49"/>
      <c r="AH10" s="49"/>
      <c r="AI10" s="49"/>
      <c r="AJ10" s="49"/>
      <c r="AK10" s="2"/>
      <c r="AL10" s="49">
        <f>データ!V6</f>
        <v>8072</v>
      </c>
      <c r="AM10" s="49"/>
      <c r="AN10" s="49"/>
      <c r="AO10" s="49"/>
      <c r="AP10" s="49"/>
      <c r="AQ10" s="49"/>
      <c r="AR10" s="49"/>
      <c r="AS10" s="49"/>
      <c r="AT10" s="44">
        <f>データ!W6</f>
        <v>19.670000000000002</v>
      </c>
      <c r="AU10" s="44"/>
      <c r="AV10" s="44"/>
      <c r="AW10" s="44"/>
      <c r="AX10" s="44"/>
      <c r="AY10" s="44"/>
      <c r="AZ10" s="44"/>
      <c r="BA10" s="44"/>
      <c r="BB10" s="44">
        <f>データ!X6</f>
        <v>410.37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uZzk0XPS2kqlar0oHw1suykbse6AjHIVwQljh7itNSwQD/T9OYdEqEkCw4ME7GAjZVbsqMxPe/liM7rt2i1W4Q==" saltValue="ct532l57sJXTK5M2T740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212067</v>
      </c>
      <c r="D6" s="32">
        <f t="shared" si="3"/>
        <v>47</v>
      </c>
      <c r="E6" s="32">
        <f t="shared" si="3"/>
        <v>17</v>
      </c>
      <c r="F6" s="32">
        <f t="shared" si="3"/>
        <v>5</v>
      </c>
      <c r="G6" s="32">
        <f t="shared" si="3"/>
        <v>0</v>
      </c>
      <c r="H6" s="32" t="str">
        <f t="shared" si="3"/>
        <v>岐阜県　中津川市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10.210000000000001</v>
      </c>
      <c r="Q6" s="33">
        <f t="shared" si="3"/>
        <v>93.09</v>
      </c>
      <c r="R6" s="33">
        <f t="shared" si="3"/>
        <v>3672</v>
      </c>
      <c r="S6" s="33">
        <f t="shared" si="3"/>
        <v>79633</v>
      </c>
      <c r="T6" s="33">
        <f t="shared" si="3"/>
        <v>676.45</v>
      </c>
      <c r="U6" s="33">
        <f t="shared" si="3"/>
        <v>117.72</v>
      </c>
      <c r="V6" s="33">
        <f t="shared" si="3"/>
        <v>8072</v>
      </c>
      <c r="W6" s="33">
        <f t="shared" si="3"/>
        <v>19.670000000000002</v>
      </c>
      <c r="X6" s="33">
        <f t="shared" si="3"/>
        <v>410.37</v>
      </c>
      <c r="Y6" s="34">
        <f>IF(Y7="",NA(),Y7)</f>
        <v>86.23</v>
      </c>
      <c r="Z6" s="34">
        <f t="shared" ref="Z6:AH6" si="4">IF(Z7="",NA(),Z7)</f>
        <v>86.26</v>
      </c>
      <c r="AA6" s="34">
        <f t="shared" si="4"/>
        <v>83.5</v>
      </c>
      <c r="AB6" s="34">
        <f t="shared" si="4"/>
        <v>83.57</v>
      </c>
      <c r="AC6" s="34">
        <f t="shared" si="4"/>
        <v>83.95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74.37</v>
      </c>
      <c r="BR6" s="34">
        <f t="shared" ref="BR6:BZ6" si="8">IF(BR7="",NA(),BR7)</f>
        <v>74.16</v>
      </c>
      <c r="BS6" s="34">
        <f t="shared" si="8"/>
        <v>68.23</v>
      </c>
      <c r="BT6" s="34">
        <f t="shared" si="8"/>
        <v>68.489999999999995</v>
      </c>
      <c r="BU6" s="34">
        <f t="shared" si="8"/>
        <v>69.569999999999993</v>
      </c>
      <c r="BV6" s="34">
        <f t="shared" si="8"/>
        <v>50.9</v>
      </c>
      <c r="BW6" s="34">
        <f t="shared" si="8"/>
        <v>50.82</v>
      </c>
      <c r="BX6" s="34">
        <f t="shared" si="8"/>
        <v>52.19</v>
      </c>
      <c r="BY6" s="34">
        <f t="shared" si="8"/>
        <v>55.32</v>
      </c>
      <c r="BZ6" s="34">
        <f t="shared" si="8"/>
        <v>59.8</v>
      </c>
      <c r="CA6" s="33" t="str">
        <f>IF(CA7="","",IF(CA7="-","【-】","【"&amp;SUBSTITUTE(TEXT(CA7,"#,##0.00"),"-","△")&amp;"】"))</f>
        <v>【60.64】</v>
      </c>
      <c r="CB6" s="34">
        <f>IF(CB7="",NA(),CB7)</f>
        <v>233.88</v>
      </c>
      <c r="CC6" s="34">
        <f t="shared" ref="CC6:CK6" si="9">IF(CC7="",NA(),CC7)</f>
        <v>245.61</v>
      </c>
      <c r="CD6" s="34">
        <f t="shared" si="9"/>
        <v>267.94</v>
      </c>
      <c r="CE6" s="34">
        <f t="shared" si="9"/>
        <v>267.36</v>
      </c>
      <c r="CF6" s="34">
        <f t="shared" si="9"/>
        <v>260.06</v>
      </c>
      <c r="CG6" s="34">
        <f t="shared" si="9"/>
        <v>293.27</v>
      </c>
      <c r="CH6" s="34">
        <f t="shared" si="9"/>
        <v>300.52</v>
      </c>
      <c r="CI6" s="34">
        <f t="shared" si="9"/>
        <v>296.14</v>
      </c>
      <c r="CJ6" s="34">
        <f t="shared" si="9"/>
        <v>283.17</v>
      </c>
      <c r="CK6" s="34">
        <f t="shared" si="9"/>
        <v>263.76</v>
      </c>
      <c r="CL6" s="33" t="str">
        <f>IF(CL7="","",IF(CL7="-","【-】","【"&amp;SUBSTITUTE(TEXT(CL7,"#,##0.00"),"-","△")&amp;"】"))</f>
        <v>【255.52】</v>
      </c>
      <c r="CM6" s="34">
        <f>IF(CM7="",NA(),CM7)</f>
        <v>54.8</v>
      </c>
      <c r="CN6" s="34">
        <f t="shared" ref="CN6:CV6" si="10">IF(CN7="",NA(),CN7)</f>
        <v>55.84</v>
      </c>
      <c r="CO6" s="34">
        <f t="shared" si="10"/>
        <v>56.18</v>
      </c>
      <c r="CP6" s="34">
        <f t="shared" si="10"/>
        <v>56.89</v>
      </c>
      <c r="CQ6" s="34">
        <f t="shared" si="10"/>
        <v>56.4</v>
      </c>
      <c r="CR6" s="34">
        <f t="shared" si="10"/>
        <v>53.78</v>
      </c>
      <c r="CS6" s="34">
        <f t="shared" si="10"/>
        <v>53.24</v>
      </c>
      <c r="CT6" s="34">
        <f t="shared" si="10"/>
        <v>52.31</v>
      </c>
      <c r="CU6" s="34">
        <f t="shared" si="10"/>
        <v>60.65</v>
      </c>
      <c r="CV6" s="34">
        <f t="shared" si="10"/>
        <v>51.75</v>
      </c>
      <c r="CW6" s="33" t="str">
        <f>IF(CW7="","",IF(CW7="-","【-】","【"&amp;SUBSTITUTE(TEXT(CW7,"#,##0.00"),"-","△")&amp;"】"))</f>
        <v>【52.49】</v>
      </c>
      <c r="CX6" s="34">
        <f>IF(CX7="",NA(),CX7)</f>
        <v>85.2</v>
      </c>
      <c r="CY6" s="34">
        <f t="shared" ref="CY6:DG6" si="11">IF(CY7="",NA(),CY7)</f>
        <v>86</v>
      </c>
      <c r="CZ6" s="34">
        <f t="shared" si="11"/>
        <v>84.51</v>
      </c>
      <c r="DA6" s="34">
        <f t="shared" si="11"/>
        <v>84.39</v>
      </c>
      <c r="DB6" s="34">
        <f t="shared" si="11"/>
        <v>84.8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212067</v>
      </c>
      <c r="D7" s="36">
        <v>47</v>
      </c>
      <c r="E7" s="36">
        <v>17</v>
      </c>
      <c r="F7" s="36">
        <v>5</v>
      </c>
      <c r="G7" s="36">
        <v>0</v>
      </c>
      <c r="H7" s="36" t="s">
        <v>110</v>
      </c>
      <c r="I7" s="36" t="s">
        <v>111</v>
      </c>
      <c r="J7" s="36" t="s">
        <v>112</v>
      </c>
      <c r="K7" s="36" t="s">
        <v>113</v>
      </c>
      <c r="L7" s="36" t="s">
        <v>114</v>
      </c>
      <c r="M7" s="36" t="s">
        <v>115</v>
      </c>
      <c r="N7" s="37" t="s">
        <v>116</v>
      </c>
      <c r="O7" s="37" t="s">
        <v>117</v>
      </c>
      <c r="P7" s="37">
        <v>10.210000000000001</v>
      </c>
      <c r="Q7" s="37">
        <v>93.09</v>
      </c>
      <c r="R7" s="37">
        <v>3672</v>
      </c>
      <c r="S7" s="37">
        <v>79633</v>
      </c>
      <c r="T7" s="37">
        <v>676.45</v>
      </c>
      <c r="U7" s="37">
        <v>117.72</v>
      </c>
      <c r="V7" s="37">
        <v>8072</v>
      </c>
      <c r="W7" s="37">
        <v>19.670000000000002</v>
      </c>
      <c r="X7" s="37">
        <v>410.37</v>
      </c>
      <c r="Y7" s="37">
        <v>86.23</v>
      </c>
      <c r="Z7" s="37">
        <v>86.26</v>
      </c>
      <c r="AA7" s="37">
        <v>83.5</v>
      </c>
      <c r="AB7" s="37">
        <v>83.57</v>
      </c>
      <c r="AC7" s="37">
        <v>83.95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74.37</v>
      </c>
      <c r="BR7" s="37">
        <v>74.16</v>
      </c>
      <c r="BS7" s="37">
        <v>68.23</v>
      </c>
      <c r="BT7" s="37">
        <v>68.489999999999995</v>
      </c>
      <c r="BU7" s="37">
        <v>69.569999999999993</v>
      </c>
      <c r="BV7" s="37">
        <v>50.9</v>
      </c>
      <c r="BW7" s="37">
        <v>50.82</v>
      </c>
      <c r="BX7" s="37">
        <v>52.19</v>
      </c>
      <c r="BY7" s="37">
        <v>55.32</v>
      </c>
      <c r="BZ7" s="37">
        <v>59.8</v>
      </c>
      <c r="CA7" s="37">
        <v>60.64</v>
      </c>
      <c r="CB7" s="37">
        <v>233.88</v>
      </c>
      <c r="CC7" s="37">
        <v>245.61</v>
      </c>
      <c r="CD7" s="37">
        <v>267.94</v>
      </c>
      <c r="CE7" s="37">
        <v>267.36</v>
      </c>
      <c r="CF7" s="37">
        <v>260.06</v>
      </c>
      <c r="CG7" s="37">
        <v>293.27</v>
      </c>
      <c r="CH7" s="37">
        <v>300.52</v>
      </c>
      <c r="CI7" s="37">
        <v>296.14</v>
      </c>
      <c r="CJ7" s="37">
        <v>283.17</v>
      </c>
      <c r="CK7" s="37">
        <v>263.76</v>
      </c>
      <c r="CL7" s="37">
        <v>255.52</v>
      </c>
      <c r="CM7" s="37">
        <v>54.8</v>
      </c>
      <c r="CN7" s="37">
        <v>55.84</v>
      </c>
      <c r="CO7" s="37">
        <v>56.18</v>
      </c>
      <c r="CP7" s="37">
        <v>56.89</v>
      </c>
      <c r="CQ7" s="37">
        <v>56.4</v>
      </c>
      <c r="CR7" s="37">
        <v>53.78</v>
      </c>
      <c r="CS7" s="37">
        <v>53.24</v>
      </c>
      <c r="CT7" s="37">
        <v>52.31</v>
      </c>
      <c r="CU7" s="37">
        <v>60.65</v>
      </c>
      <c r="CV7" s="37">
        <v>51.75</v>
      </c>
      <c r="CW7" s="37">
        <v>52.49</v>
      </c>
      <c r="CX7" s="37">
        <v>85.2</v>
      </c>
      <c r="CY7" s="37">
        <v>86</v>
      </c>
      <c r="CZ7" s="37">
        <v>84.51</v>
      </c>
      <c r="DA7" s="37">
        <v>84.39</v>
      </c>
      <c r="DB7" s="37">
        <v>84.8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2019-01-22T09:03:49Z</cp:lastPrinted>
  <dcterms:created xsi:type="dcterms:W3CDTF">2018-12-03T09:25:10Z</dcterms:created>
  <dcterms:modified xsi:type="dcterms:W3CDTF">2019-01-25T01:54:37Z</dcterms:modified>
  <cp:category/>
</cp:coreProperties>
</file>