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15b01\水道経営課$\15 調査・統計\2_経営分析比較表\H29年度決算用\下水\"/>
    </mc:Choice>
  </mc:AlternateContent>
  <workbookProtection workbookAlgorithmName="SHA-512" workbookHashValue="0PbH2dniyHgqGZKLHkzABXYRXyXJ/AAjJl5a65swhuKTmCSyBjEZUWoJ65JNIlPUpm51EKkudRtfMFY6EZbFQw==" workbookSaltValue="N7zYCkWHr9jPpCqJtGAsU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<sst xmlns="http://schemas.openxmlformats.org/spreadsheetml/2006/main" count="240" uniqueCount="126">
  <si>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</si>
  <si>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</si>
  <si>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</si>
  <si>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</si>
  <si>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</si>
  <si>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</si>
  <si>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</si>
  <si>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</si>
  <si>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</si>
  <si>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</si>
  <si>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</si>
  <si>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</si>
  <si>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</si>
  <si>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</si>
  <si>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</si>
  <si>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</si>
  <si>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</si>
  <si>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</si>
  <si>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</si>
  <si>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</si>
  <si>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</si>
  <si>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</si>
  <si>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</si>
  <si>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</si>
  <si>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</si>
  <si>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</si>
  <si>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</si>
  <si>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</si>
  <si>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</si>
  <si>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</si>
  <si>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</si>
  <si>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</si>
  <si>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</si>
  <si>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</si>
  <si>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</si>
  <si>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</si>
  <si>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</si>
  <si>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</si>
  <si>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</si>
  <si>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</si>
  <si>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</si>
  <si>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</si>
  <si>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</si>
  <si>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</si>
  <si>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</si>
  <si>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</si>
  <si>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</si>
  <si>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</si>
  <si>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</si>
  <si>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</si>
  <si>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</si>
  <si>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</si>
  <si>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</si>
  <si>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</si>
  <si>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</si>
  <si>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</si>
  <si>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</si>
  <si>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</si>
  <si>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</si>
  <si>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</si>
  <si>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</si>
  <si>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</si>
  <si>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</si>
  <si>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</si>
  <si>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</si>
  <si>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</si>
  <si>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</si>
  <si>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</si>
  <si>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</si>
  <si>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</si>
  <si>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</si>
  <si>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</si>
  <si>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</si>
  <si>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</si>
  <si>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</si>
  <si>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</si>
  <si>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</si>
  <si>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</si>
  <si>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</si>
  <si>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</si>
  <si>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</si>
  <si>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</si>
  <si>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</si>
  <si>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</si>
  <si>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</si>
  <si>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</si>
  <si>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</si>
  <si>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</si>
  <si>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</si>
  <si>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</si>
  <si>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</si>
  <si>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</si>
  <si>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</si>
  <si>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</si>
  <si>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</si>
  <si>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</si>
  <si>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</si>
  <si>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</si>
  <si>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</si>
  <si>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</si>
  <si>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</si>
  <si>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</si>
  <si>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</si>
  <si>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</si>
  <si>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</si>
  <si>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</si>
  <si>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</si>
  <si>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</si>
  <si>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</si>
  <si>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</si>
  <si>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岐阜県　中津川市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</si>
  <si>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</si>
  <si>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</si>
  <si>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</si>
  <si>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</si>
  <si>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</si>
  <si>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</si>
  <si>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</si>
  <si>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</si>
  <si>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</si>
  <si>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</si>
  <si>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</si>
  <si>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</si>
  <si>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7処理区の供用開始がH9からH15の間であり管渠の更新時期はまだ到来していないが、老朽化率の上昇に備えて、ストックマネジメントによる計画的な更新を図ります。</t>
    <rPh sb="6" eb="8">
      <t>キョウヨウ</t>
    </rPh>
    <phoneticPr fontId="4"/>
  </si>
  <si>
    <t xml:space="preserve">●収益的収支比率、企業債残高対事業規模比率
　H28に引き続き、総収益は増加、総費用は減少し、順調に推移しているものの、地方債償還金が増加した結果、収益的収支比率は低下しました。引き続き、経費削減に努めるとともに、H32の地方公営企業法適用に向けて準備を進め、経営改善に努めます。
　『企業債残高対事業規模比率』については、順調に減少しております。引き続き、必要最低限の借入のみ行い、健全経営に努めます。
●経費回収率
　料金収入の増加割合と汚水処理費の増加割合とが拮抗し、横ばいで推移しています。引き続き、水洗化を推進し、経費削減に努めます。
●汚水処理原価
　中山間地域で地理的要因により処理施設が多く点在しており維持管理費が高いため、類似団体平均値より上回っています。引き続き経費節減により汚水処理原価の引き下げに努めます。
●施設利用率　
　市内観光地に立地する施設が多いことから観光客の増加に伴い、処理水量が増加していると考えられます。当市を訪れる観光客は近年増加傾向にあるため施設利用率も上昇傾向にあります。
●水洗化率
　水洗便所設置済人口の減少割合より処理区域内人口の減少割合が多いため上昇しましたが、水洗便所設置済人口は減少しています。今後も戸別訪問等により水洗化促進に取り組んでいきます。
</t>
    <rPh sb="27" eb="28">
      <t>ヒ</t>
    </rPh>
    <rPh sb="29" eb="30">
      <t>ツヅ</t>
    </rPh>
    <rPh sb="32" eb="35">
      <t>ソウシュウエキ</t>
    </rPh>
    <rPh sb="36" eb="38">
      <t>ゾウカ</t>
    </rPh>
    <rPh sb="39" eb="42">
      <t>ソウヒヨウ</t>
    </rPh>
    <rPh sb="43" eb="45">
      <t>ゲンショウ</t>
    </rPh>
    <rPh sb="47" eb="49">
      <t>ジュンチョウ</t>
    </rPh>
    <rPh sb="50" eb="52">
      <t>スイイ</t>
    </rPh>
    <rPh sb="60" eb="63">
      <t>チホウサイ</t>
    </rPh>
    <rPh sb="63" eb="66">
      <t>ショウカンキン</t>
    </rPh>
    <rPh sb="67" eb="69">
      <t>ゾウカ</t>
    </rPh>
    <rPh sb="71" eb="73">
      <t>ケッカ</t>
    </rPh>
    <rPh sb="74" eb="77">
      <t>シュウエキテキ</t>
    </rPh>
    <rPh sb="77" eb="79">
      <t>シュウシ</t>
    </rPh>
    <rPh sb="79" eb="81">
      <t>ヒリツ</t>
    </rPh>
    <rPh sb="82" eb="84">
      <t>テイカ</t>
    </rPh>
    <rPh sb="89" eb="90">
      <t>ヒ</t>
    </rPh>
    <rPh sb="91" eb="92">
      <t>ツヅ</t>
    </rPh>
    <rPh sb="94" eb="96">
      <t>ケイヒ</t>
    </rPh>
    <rPh sb="96" eb="98">
      <t>サクゲン</t>
    </rPh>
    <rPh sb="99" eb="100">
      <t>ツト</t>
    </rPh>
    <rPh sb="111" eb="113">
      <t>チホウ</t>
    </rPh>
    <rPh sb="113" eb="115">
      <t>コウエイ</t>
    </rPh>
    <rPh sb="115" eb="117">
      <t>キギョウ</t>
    </rPh>
    <rPh sb="117" eb="118">
      <t>ホウ</t>
    </rPh>
    <rPh sb="118" eb="120">
      <t>テキヨウ</t>
    </rPh>
    <rPh sb="121" eb="122">
      <t>ム</t>
    </rPh>
    <rPh sb="124" eb="126">
      <t>ジュンビ</t>
    </rPh>
    <rPh sb="127" eb="128">
      <t>スス</t>
    </rPh>
    <rPh sb="130" eb="132">
      <t>ケイエイ</t>
    </rPh>
    <rPh sb="132" eb="134">
      <t>カイゼン</t>
    </rPh>
    <rPh sb="135" eb="136">
      <t>ツト</t>
    </rPh>
    <rPh sb="162" eb="164">
      <t>ジュンチョウ</t>
    </rPh>
    <rPh sb="174" eb="175">
      <t>ヒ</t>
    </rPh>
    <rPh sb="176" eb="177">
      <t>ツヅ</t>
    </rPh>
    <rPh sb="179" eb="181">
      <t>ヒツヨウ</t>
    </rPh>
    <rPh sb="181" eb="184">
      <t>サイテイゲン</t>
    </rPh>
    <rPh sb="185" eb="187">
      <t>カリイレ</t>
    </rPh>
    <rPh sb="189" eb="190">
      <t>オコナ</t>
    </rPh>
    <rPh sb="192" eb="194">
      <t>ケンゼン</t>
    </rPh>
    <rPh sb="194" eb="196">
      <t>ケイエイ</t>
    </rPh>
    <rPh sb="197" eb="198">
      <t>ツト</t>
    </rPh>
    <rPh sb="229" eb="231">
      <t>ワリアイ</t>
    </rPh>
    <rPh sb="233" eb="235">
      <t>キッコウ</t>
    </rPh>
    <rPh sb="237" eb="238">
      <t>ヨコ</t>
    </rPh>
    <rPh sb="348" eb="350">
      <t>オスイ</t>
    </rPh>
    <rPh sb="350" eb="352">
      <t>ショリ</t>
    </rPh>
    <rPh sb="352" eb="353">
      <t>ハラ</t>
    </rPh>
    <rPh sb="355" eb="356">
      <t>ヒ</t>
    </rPh>
    <rPh sb="357" eb="358">
      <t>サ</t>
    </rPh>
    <rPh sb="360" eb="361">
      <t>ツト</t>
    </rPh>
    <rPh sb="375" eb="377">
      <t>シナイ</t>
    </rPh>
    <rPh sb="377" eb="380">
      <t>カンコウチ</t>
    </rPh>
    <rPh sb="381" eb="383">
      <t>リッチ</t>
    </rPh>
    <rPh sb="385" eb="387">
      <t>シセツ</t>
    </rPh>
    <rPh sb="388" eb="389">
      <t>オオ</t>
    </rPh>
    <rPh sb="394" eb="397">
      <t>カンコウキャク</t>
    </rPh>
    <rPh sb="398" eb="400">
      <t>ゾウカ</t>
    </rPh>
    <rPh sb="401" eb="402">
      <t>トモナ</t>
    </rPh>
    <rPh sb="404" eb="406">
      <t>ショリ</t>
    </rPh>
    <rPh sb="406" eb="408">
      <t>スイリョウ</t>
    </rPh>
    <rPh sb="409" eb="411">
      <t>ゾウカ</t>
    </rPh>
    <rPh sb="416" eb="417">
      <t>カンガ</t>
    </rPh>
    <rPh sb="423" eb="425">
      <t>トウシ</t>
    </rPh>
    <rPh sb="426" eb="427">
      <t>オトズ</t>
    </rPh>
    <rPh sb="429" eb="432">
      <t>カンコウキャク</t>
    </rPh>
    <rPh sb="433" eb="435">
      <t>キンネン</t>
    </rPh>
    <rPh sb="435" eb="437">
      <t>ゾウカ</t>
    </rPh>
    <rPh sb="437" eb="439">
      <t>ケイコウ</t>
    </rPh>
    <rPh sb="444" eb="446">
      <t>シセツ</t>
    </rPh>
    <rPh sb="446" eb="449">
      <t>リヨウリツ</t>
    </rPh>
    <rPh sb="450" eb="452">
      <t>ジョウショウ</t>
    </rPh>
    <rPh sb="452" eb="454">
      <t>ケイコウ</t>
    </rPh>
    <rPh sb="468" eb="470">
      <t>スイセン</t>
    </rPh>
    <rPh sb="470" eb="472">
      <t>ベンジョ</t>
    </rPh>
    <rPh sb="472" eb="474">
      <t>セッチ</t>
    </rPh>
    <rPh sb="474" eb="475">
      <t>ズ</t>
    </rPh>
    <rPh sb="475" eb="477">
      <t>ジンコウ</t>
    </rPh>
    <rPh sb="478" eb="480">
      <t>ゲンショウ</t>
    </rPh>
    <rPh sb="480" eb="482">
      <t>ワリアイ</t>
    </rPh>
    <rPh sb="484" eb="491">
      <t>ショリクイキナイジンコウ</t>
    </rPh>
    <rPh sb="492" eb="494">
      <t>ゲンショウ</t>
    </rPh>
    <rPh sb="494" eb="496">
      <t>ワリアイ</t>
    </rPh>
    <rPh sb="497" eb="498">
      <t>オオ</t>
    </rPh>
    <rPh sb="501" eb="503">
      <t>ジョウショウ</t>
    </rPh>
    <rPh sb="509" eb="511">
      <t>スイセン</t>
    </rPh>
    <rPh sb="511" eb="513">
      <t>ベンジョ</t>
    </rPh>
    <rPh sb="513" eb="515">
      <t>セッチ</t>
    </rPh>
    <rPh sb="515" eb="516">
      <t>ズ</t>
    </rPh>
    <rPh sb="516" eb="518">
      <t>ジンコウ</t>
    </rPh>
    <rPh sb="519" eb="521">
      <t>ゲンショウ</t>
    </rPh>
    <rPh sb="541" eb="543">
      <t>ソクシン</t>
    </rPh>
    <phoneticPr fontId="4"/>
  </si>
  <si>
    <t xml:space="preserve">　当市の人口は今後も減少が予想されており、処理区の中でリニア開業に関連する地域が少ないことから有収水量は伸び悩むと考えられます。また、一般会計繰入金については地方交付税が減額されていく中で必要とする繰入額が確保できない可能性を排除できません。長期的に経営状況は徐々に厳しくなっていくと考えられます。当面は官民連携などにより経費削減に努めるとともに、H32の地方公営企業法適用に向けて準備を進め、適正な受益者負担を検討しつつ、将来の設備更新にも備えた持続可能な下水道経営の確立を目指し、引き続き経営改善に努めます。
</t>
    <rPh sb="7" eb="9">
      <t>コンゴ</t>
    </rPh>
    <rPh sb="13" eb="15">
      <t>ヨソウ</t>
    </rPh>
    <rPh sb="21" eb="23">
      <t>ショリ</t>
    </rPh>
    <rPh sb="23" eb="24">
      <t>ク</t>
    </rPh>
    <rPh sb="25" eb="26">
      <t>ナカ</t>
    </rPh>
    <rPh sb="30" eb="32">
      <t>カイギョウ</t>
    </rPh>
    <rPh sb="33" eb="35">
      <t>カンレン</t>
    </rPh>
    <rPh sb="37" eb="39">
      <t>チイキ</t>
    </rPh>
    <rPh sb="40" eb="41">
      <t>スク</t>
    </rPh>
    <rPh sb="47" eb="51">
      <t>ユウシュウ</t>
    </rPh>
    <rPh sb="52" eb="53">
      <t>ノ</t>
    </rPh>
    <rPh sb="54" eb="55">
      <t>ナヤ</t>
    </rPh>
    <rPh sb="57" eb="58">
      <t>カンガ</t>
    </rPh>
    <rPh sb="121" eb="124">
      <t>チョウキテキ</t>
    </rPh>
    <rPh sb="125" eb="127">
      <t>ケイエイ</t>
    </rPh>
    <rPh sb="127" eb="129">
      <t>ジョウキョウ</t>
    </rPh>
    <rPh sb="130" eb="132">
      <t>ジョジョ</t>
    </rPh>
    <rPh sb="133" eb="134">
      <t>キビ</t>
    </rPh>
    <rPh sb="142" eb="143">
      <t>カンガ</t>
    </rPh>
    <rPh sb="149" eb="151">
      <t>トウメン</t>
    </rPh>
    <rPh sb="152" eb="154">
      <t>カンミン</t>
    </rPh>
    <rPh sb="154" eb="156">
      <t>レンケイ</t>
    </rPh>
    <rPh sb="161" eb="163">
      <t>ケイヒ</t>
    </rPh>
    <rPh sb="163" eb="165">
      <t>サクゲン</t>
    </rPh>
    <rPh sb="166" eb="167">
      <t>ツト</t>
    </rPh>
    <rPh sb="188" eb="189">
      <t>ム</t>
    </rPh>
    <rPh sb="191" eb="193">
      <t>ジュンビ</t>
    </rPh>
    <rPh sb="194" eb="195">
      <t>スス</t>
    </rPh>
    <rPh sb="197" eb="199">
      <t>テキセイ</t>
    </rPh>
    <rPh sb="200" eb="203">
      <t>ジュエキシャ</t>
    </rPh>
    <rPh sb="203" eb="205">
      <t>フタン</t>
    </rPh>
    <rPh sb="206" eb="208">
      <t>ケントウ</t>
    </rPh>
    <rPh sb="212" eb="214">
      <t>ショウライ</t>
    </rPh>
    <rPh sb="215" eb="217">
      <t>セツビ</t>
    </rPh>
    <rPh sb="217" eb="219">
      <t>コウシン</t>
    </rPh>
    <rPh sb="221" eb="222">
      <t>ソナ</t>
    </rPh>
    <rPh sb="224" eb="226">
      <t>ジゾク</t>
    </rPh>
    <rPh sb="226" eb="228">
      <t>カノウ</t>
    </rPh>
    <rPh sb="229" eb="232">
      <t>ゲスイドウ</t>
    </rPh>
    <rPh sb="232" eb="234">
      <t>ケイエイ</t>
    </rPh>
    <rPh sb="235" eb="237">
      <t>カクリツ</t>
    </rPh>
    <rPh sb="238" eb="240">
      <t>メザ</t>
    </rPh>
    <rPh sb="242" eb="243">
      <t>ヒ</t>
    </rPh>
    <rPh sb="244" eb="245">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</si>
</sst>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00-4861-80BF-DC0664B00E3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c:ext xmlns:c16="http://schemas.microsoft.com/office/drawing/2014/chart" uri="{C3380CC4-5D6E-409C-BE32-E72D297353CC}">
              <c16:uniqueId val="{00000001-ED00-4861-80BF-DC0664B00E3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43.37</c:v>
                </c:pt>
                <c:pt idx="1">
                  <c:v>43.64</c:v>
                </c:pt>
                <c:pt idx="2">
                  <c:v>43.97</c:v>
                </c:pt>
                <c:pt idx="3">
                  <c:v>44.84</c:v>
                </c:pt>
                <c:pt idx="4">
                  <c:v>44.55</c:v>
                </c:pt>
              </c:numCache>
            </c:numRef>
          </c:val>
          <c:extLst>
            <c:ext xmlns:c16="http://schemas.microsoft.com/office/drawing/2014/chart" uri="{C3380CC4-5D6E-409C-BE32-E72D297353CC}">
              <c16:uniqueId val="{00000000-EA42-49EE-8273-9641209D603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c:ext xmlns:c16="http://schemas.microsoft.com/office/drawing/2014/chart" uri="{C3380CC4-5D6E-409C-BE32-E72D297353CC}">
              <c16:uniqueId val="{00000001-EA42-49EE-8273-9641209D603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88.05</c:v>
                </c:pt>
                <c:pt idx="1">
                  <c:v>87.69</c:v>
                </c:pt>
                <c:pt idx="2">
                  <c:v>88.46</c:v>
                </c:pt>
                <c:pt idx="3">
                  <c:v>85.56</c:v>
                </c:pt>
                <c:pt idx="4">
                  <c:v>86</c:v>
                </c:pt>
              </c:numCache>
            </c:numRef>
          </c:val>
          <c:extLst>
            <c:ext xmlns:c16="http://schemas.microsoft.com/office/drawing/2014/chart" uri="{C3380CC4-5D6E-409C-BE32-E72D297353CC}">
              <c16:uniqueId val="{00000000-1DEE-4673-A9AA-F60CB5199AC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c:ext xmlns:c16="http://schemas.microsoft.com/office/drawing/2014/chart" uri="{C3380CC4-5D6E-409C-BE32-E72D297353CC}">
              <c16:uniqueId val="{00000001-1DEE-4673-A9AA-F60CB5199AC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80.510000000000005</c:v>
                </c:pt>
                <c:pt idx="1">
                  <c:v>81.37</c:v>
                </c:pt>
                <c:pt idx="2">
                  <c:v>80.88</c:v>
                </c:pt>
                <c:pt idx="3">
                  <c:v>80.95</c:v>
                </c:pt>
                <c:pt idx="4">
                  <c:v>80.209999999999994</c:v>
                </c:pt>
              </c:numCache>
            </c:numRef>
          </c:val>
          <c:extLst>
            <c:ext xmlns:c16="http://schemas.microsoft.com/office/drawing/2014/chart" uri="{C3380CC4-5D6E-409C-BE32-E72D297353CC}">
              <c16:uniqueId val="{00000000-2644-4E28-8CA2-38F56EC52B7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44-4E28-8CA2-38F56EC52B7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A6-4B10-9572-488694A59ED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A6-4B10-9572-488694A59ED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44-4A7E-B73B-1FCEE7CE5F6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44-4A7E-B73B-1FCEE7CE5F6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75-4511-8AB4-8462080A1EA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75-4511-8AB4-8462080A1EA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05-4A79-8323-222802B9654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05-4A79-8323-222802B9654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1435.79</c:v>
                </c:pt>
                <c:pt idx="1">
                  <c:v>892.96</c:v>
                </c:pt>
                <c:pt idx="2">
                  <c:v>817.75</c:v>
                </c:pt>
                <c:pt idx="3">
                  <c:v>762.11</c:v>
                </c:pt>
                <c:pt idx="4">
                  <c:v>694.45</c:v>
                </c:pt>
              </c:numCache>
            </c:numRef>
          </c:val>
          <c:extLst>
            <c:ext xmlns:c16="http://schemas.microsoft.com/office/drawing/2014/chart" uri="{C3380CC4-5D6E-409C-BE32-E72D297353CC}">
              <c16:uniqueId val="{00000000-AB7E-4BD2-AC5D-2EDDF1CF4C6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c:ext xmlns:c16="http://schemas.microsoft.com/office/drawing/2014/chart" uri="{C3380CC4-5D6E-409C-BE32-E72D297353CC}">
              <c16:uniqueId val="{00000001-AB7E-4BD2-AC5D-2EDDF1CF4C6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55.4</c:v>
                </c:pt>
                <c:pt idx="1">
                  <c:v>72.91</c:v>
                </c:pt>
                <c:pt idx="2">
                  <c:v>71.97</c:v>
                </c:pt>
                <c:pt idx="3">
                  <c:v>72.7</c:v>
                </c:pt>
                <c:pt idx="4">
                  <c:v>71.39</c:v>
                </c:pt>
              </c:numCache>
            </c:numRef>
          </c:val>
          <c:extLst>
            <c:ext xmlns:c16="http://schemas.microsoft.com/office/drawing/2014/chart" uri="{C3380CC4-5D6E-409C-BE32-E72D297353CC}">
              <c16:uniqueId val="{00000000-CCB4-42AD-A285-73303579D3C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c:ext xmlns:c16="http://schemas.microsoft.com/office/drawing/2014/chart" uri="{C3380CC4-5D6E-409C-BE32-E72D297353CC}">
              <c16:uniqueId val="{00000001-CCB4-42AD-A285-73303579D3C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323.88</c:v>
                </c:pt>
                <c:pt idx="1">
                  <c:v>257.79000000000002</c:v>
                </c:pt>
                <c:pt idx="2">
                  <c:v>262.72000000000003</c:v>
                </c:pt>
                <c:pt idx="3">
                  <c:v>260.24</c:v>
                </c:pt>
                <c:pt idx="4">
                  <c:v>264.45999999999998</c:v>
                </c:pt>
              </c:numCache>
            </c:numRef>
          </c:val>
          <c:extLst>
            <c:ext xmlns:c16="http://schemas.microsoft.com/office/drawing/2014/chart" uri="{C3380CC4-5D6E-409C-BE32-E72D297353CC}">
              <c16:uniqueId val="{00000000-01E8-4BAE-A5CE-B343961D527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c:ext xmlns:c16="http://schemas.microsoft.com/office/drawing/2014/chart" uri="{C3380CC4-5D6E-409C-BE32-E72D297353CC}">
              <c16:uniqueId val="{00000001-01E8-4BAE-A5CE-B343961D527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46" zoomScale="85" zoomScaleNormal="85" workbookViewId="0">
      <selection activeCell="CM76" sqref="CM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岐阜県　中津川市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79633</v>
      </c>
      <c r="AM8" s="66"/>
      <c r="AN8" s="66"/>
      <c r="AO8" s="66"/>
      <c r="AP8" s="66"/>
      <c r="AQ8" s="66"/>
      <c r="AR8" s="66"/>
      <c r="AS8" s="66"/>
      <c r="AT8" s="65">
        <f>データ!T6</f>
        <v>676.45</v>
      </c>
      <c r="AU8" s="65"/>
      <c r="AV8" s="65"/>
      <c r="AW8" s="65"/>
      <c r="AX8" s="65"/>
      <c r="AY8" s="65"/>
      <c r="AZ8" s="65"/>
      <c r="BA8" s="65"/>
      <c r="BB8" s="65">
        <f>データ!U6</f>
        <v>117.72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26.22</v>
      </c>
      <c r="Q10" s="65"/>
      <c r="R10" s="65"/>
      <c r="S10" s="65"/>
      <c r="T10" s="65"/>
      <c r="U10" s="65"/>
      <c r="V10" s="65"/>
      <c r="W10" s="65">
        <f>データ!Q6</f>
        <v>83.82</v>
      </c>
      <c r="X10" s="65"/>
      <c r="Y10" s="65"/>
      <c r="Z10" s="65"/>
      <c r="AA10" s="65"/>
      <c r="AB10" s="65"/>
      <c r="AC10" s="65"/>
      <c r="AD10" s="66">
        <f>データ!R6</f>
        <v>3672</v>
      </c>
      <c r="AE10" s="66"/>
      <c r="AF10" s="66"/>
      <c r="AG10" s="66"/>
      <c r="AH10" s="66"/>
      <c r="AI10" s="66"/>
      <c r="AJ10" s="66"/>
      <c r="AK10" s="2"/>
      <c r="AL10" s="66">
        <f>データ!V6</f>
        <v>20738</v>
      </c>
      <c r="AM10" s="66"/>
      <c r="AN10" s="66"/>
      <c r="AO10" s="66"/>
      <c r="AP10" s="66"/>
      <c r="AQ10" s="66"/>
      <c r="AR10" s="66"/>
      <c r="AS10" s="66"/>
      <c r="AT10" s="65">
        <f>データ!W6</f>
        <v>6.3</v>
      </c>
      <c r="AU10" s="65"/>
      <c r="AV10" s="65"/>
      <c r="AW10" s="65"/>
      <c r="AX10" s="65"/>
      <c r="AY10" s="65"/>
      <c r="AZ10" s="65"/>
      <c r="BA10" s="65"/>
      <c r="BB10" s="65">
        <f>データ!X6</f>
        <v>3291.75</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zfL49YGI2id/pjATB7rSCqi9doiid+Z1SAvpNqQV8Or7q8NmApszCcHpqNCdsIV8WOo610bcT1FRwpUstbnEjQ==" saltValue="yB/edfdXrB6Y6LxgFsamb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212067</v>
      </c>
      <c r="D6" s="32">
        <f t="shared" si="3"/>
        <v>47</v>
      </c>
      <c r="E6" s="32">
        <f t="shared" si="3"/>
        <v>17</v>
      </c>
      <c r="F6" s="32">
        <f t="shared" si="3"/>
        <v>4</v>
      </c>
      <c r="G6" s="32">
        <f t="shared" si="3"/>
        <v>0</v>
      </c>
      <c r="H6" s="32" t="str">
        <f t="shared" si="3"/>
        <v>岐阜県　中津川市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26.22</v>
      </c>
      <c r="Q6" s="33">
        <f t="shared" si="3"/>
        <v>83.82</v>
      </c>
      <c r="R6" s="33">
        <f t="shared" si="3"/>
        <v>3672</v>
      </c>
      <c r="S6" s="33">
        <f t="shared" si="3"/>
        <v>79633</v>
      </c>
      <c r="T6" s="33">
        <f t="shared" si="3"/>
        <v>676.45</v>
      </c>
      <c r="U6" s="33">
        <f t="shared" si="3"/>
        <v>117.72</v>
      </c>
      <c r="V6" s="33">
        <f t="shared" si="3"/>
        <v>20738</v>
      </c>
      <c r="W6" s="33">
        <f t="shared" si="3"/>
        <v>6.3</v>
      </c>
      <c r="X6" s="33">
        <f t="shared" si="3"/>
        <v>3291.75</v>
      </c>
      <c r="Y6" s="34">
        <f>IF(Y7="",NA(),Y7)</f>
        <v>80.510000000000005</v>
      </c>
      <c r="Z6" s="34">
        <f t="shared" ref="Z6:AH6" si="4">IF(Z7="",NA(),Z7)</f>
        <v>81.37</v>
      </c>
      <c r="AA6" s="34">
        <f t="shared" si="4"/>
        <v>80.88</v>
      </c>
      <c r="AB6" s="34">
        <f t="shared" si="4"/>
        <v>80.95</v>
      </c>
      <c r="AC6" s="34">
        <f t="shared" si="4"/>
        <v>80.209999999999994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1435.79</v>
      </c>
      <c r="BG6" s="34">
        <f t="shared" ref="BG6:BO6" si="7">IF(BG7="",NA(),BG7)</f>
        <v>892.96</v>
      </c>
      <c r="BH6" s="34">
        <f t="shared" si="7"/>
        <v>817.75</v>
      </c>
      <c r="BI6" s="34">
        <f t="shared" si="7"/>
        <v>762.11</v>
      </c>
      <c r="BJ6" s="34">
        <f t="shared" si="7"/>
        <v>694.45</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55.4</v>
      </c>
      <c r="BR6" s="34">
        <f t="shared" ref="BR6:BZ6" si="8">IF(BR7="",NA(),BR7)</f>
        <v>72.91</v>
      </c>
      <c r="BS6" s="34">
        <f t="shared" si="8"/>
        <v>71.97</v>
      </c>
      <c r="BT6" s="34">
        <f t="shared" si="8"/>
        <v>72.7</v>
      </c>
      <c r="BU6" s="34">
        <f t="shared" si="8"/>
        <v>71.39</v>
      </c>
      <c r="BV6" s="34">
        <f t="shared" si="8"/>
        <v>64.63</v>
      </c>
      <c r="BW6" s="34">
        <f t="shared" si="8"/>
        <v>66.56</v>
      </c>
      <c r="BX6" s="34">
        <f t="shared" si="8"/>
        <v>66.22</v>
      </c>
      <c r="BY6" s="34">
        <f t="shared" si="8"/>
        <v>69.87</v>
      </c>
      <c r="BZ6" s="34">
        <f t="shared" si="8"/>
        <v>74.3</v>
      </c>
      <c r="CA6" s="33" t="str">
        <f>IF(CA7="","",IF(CA7="-","【-】","【"&amp;SUBSTITUTE(TEXT(CA7,"#,##0.00"),"-","△")&amp;"】"))</f>
        <v>【75.58】</v>
      </c>
      <c r="CB6" s="34">
        <f>IF(CB7="",NA(),CB7)</f>
        <v>323.88</v>
      </c>
      <c r="CC6" s="34">
        <f t="shared" ref="CC6:CK6" si="9">IF(CC7="",NA(),CC7)</f>
        <v>257.79000000000002</v>
      </c>
      <c r="CD6" s="34">
        <f t="shared" si="9"/>
        <v>262.72000000000003</v>
      </c>
      <c r="CE6" s="34">
        <f t="shared" si="9"/>
        <v>260.24</v>
      </c>
      <c r="CF6" s="34">
        <f t="shared" si="9"/>
        <v>264.45999999999998</v>
      </c>
      <c r="CG6" s="34">
        <f t="shared" si="9"/>
        <v>245.75</v>
      </c>
      <c r="CH6" s="34">
        <f t="shared" si="9"/>
        <v>244.29</v>
      </c>
      <c r="CI6" s="34">
        <f t="shared" si="9"/>
        <v>246.72</v>
      </c>
      <c r="CJ6" s="34">
        <f t="shared" si="9"/>
        <v>234.96</v>
      </c>
      <c r="CK6" s="34">
        <f t="shared" si="9"/>
        <v>221.81</v>
      </c>
      <c r="CL6" s="33" t="str">
        <f>IF(CL7="","",IF(CL7="-","【-】","【"&amp;SUBSTITUTE(TEXT(CL7,"#,##0.00"),"-","△")&amp;"】"))</f>
        <v>【215.23】</v>
      </c>
      <c r="CM6" s="34">
        <f>IF(CM7="",NA(),CM7)</f>
        <v>43.37</v>
      </c>
      <c r="CN6" s="34">
        <f t="shared" ref="CN6:CV6" si="10">IF(CN7="",NA(),CN7)</f>
        <v>43.64</v>
      </c>
      <c r="CO6" s="34">
        <f t="shared" si="10"/>
        <v>43.97</v>
      </c>
      <c r="CP6" s="34">
        <f t="shared" si="10"/>
        <v>44.84</v>
      </c>
      <c r="CQ6" s="34">
        <f t="shared" si="10"/>
        <v>44.55</v>
      </c>
      <c r="CR6" s="34">
        <f t="shared" si="10"/>
        <v>43.65</v>
      </c>
      <c r="CS6" s="34">
        <f t="shared" si="10"/>
        <v>43.58</v>
      </c>
      <c r="CT6" s="34">
        <f t="shared" si="10"/>
        <v>41.35</v>
      </c>
      <c r="CU6" s="34">
        <f t="shared" si="10"/>
        <v>42.9</v>
      </c>
      <c r="CV6" s="34">
        <f t="shared" si="10"/>
        <v>43.36</v>
      </c>
      <c r="CW6" s="33" t="str">
        <f>IF(CW7="","",IF(CW7="-","【-】","【"&amp;SUBSTITUTE(TEXT(CW7,"#,##0.00"),"-","△")&amp;"】"))</f>
        <v>【42.66】</v>
      </c>
      <c r="CX6" s="34">
        <f>IF(CX7="",NA(),CX7)</f>
        <v>88.05</v>
      </c>
      <c r="CY6" s="34">
        <f t="shared" ref="CY6:DG6" si="11">IF(CY7="",NA(),CY7)</f>
        <v>87.69</v>
      </c>
      <c r="CZ6" s="34">
        <f t="shared" si="11"/>
        <v>88.46</v>
      </c>
      <c r="DA6" s="34">
        <f t="shared" si="11"/>
        <v>85.56</v>
      </c>
      <c r="DB6" s="34">
        <f t="shared" si="11"/>
        <v>86</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212067</v>
      </c>
      <c r="D7" s="36">
        <v>47</v>
      </c>
      <c r="E7" s="36">
        <v>17</v>
      </c>
      <c r="F7" s="36">
        <v>4</v>
      </c>
      <c r="G7" s="36">
        <v>0</v>
      </c>
      <c r="H7" s="36" t="s">
        <v>110</v>
      </c>
      <c r="I7" s="36" t="s">
        <v>111</v>
      </c>
      <c r="J7" s="36" t="s">
        <v>112</v>
      </c>
      <c r="K7" s="36" t="s">
        <v>113</v>
      </c>
      <c r="L7" s="36" t="s">
        <v>114</v>
      </c>
      <c r="M7" s="36" t="s">
        <v>115</v>
      </c>
      <c r="N7" s="37" t="s">
        <v>116</v>
      </c>
      <c r="O7" s="37" t="s">
        <v>117</v>
      </c>
      <c r="P7" s="37">
        <v>26.22</v>
      </c>
      <c r="Q7" s="37">
        <v>83.82</v>
      </c>
      <c r="R7" s="37">
        <v>3672</v>
      </c>
      <c r="S7" s="37">
        <v>79633</v>
      </c>
      <c r="T7" s="37">
        <v>676.45</v>
      </c>
      <c r="U7" s="37">
        <v>117.72</v>
      </c>
      <c r="V7" s="37">
        <v>20738</v>
      </c>
      <c r="W7" s="37">
        <v>6.3</v>
      </c>
      <c r="X7" s="37">
        <v>3291.75</v>
      </c>
      <c r="Y7" s="37">
        <v>80.510000000000005</v>
      </c>
      <c r="Z7" s="37">
        <v>81.37</v>
      </c>
      <c r="AA7" s="37">
        <v>80.88</v>
      </c>
      <c r="AB7" s="37">
        <v>80.95</v>
      </c>
      <c r="AC7" s="37">
        <v>80.209999999999994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1435.79</v>
      </c>
      <c r="BG7" s="37">
        <v>892.96</v>
      </c>
      <c r="BH7" s="37">
        <v>817.75</v>
      </c>
      <c r="BI7" s="37">
        <v>762.11</v>
      </c>
      <c r="BJ7" s="37">
        <v>694.45</v>
      </c>
      <c r="BK7" s="37">
        <v>1569.13</v>
      </c>
      <c r="BL7" s="37">
        <v>1436</v>
      </c>
      <c r="BM7" s="37">
        <v>1434.89</v>
      </c>
      <c r="BN7" s="37">
        <v>1298.9100000000001</v>
      </c>
      <c r="BO7" s="37">
        <v>1243.71</v>
      </c>
      <c r="BP7" s="37">
        <v>1225.44</v>
      </c>
      <c r="BQ7" s="37">
        <v>55.4</v>
      </c>
      <c r="BR7" s="37">
        <v>72.91</v>
      </c>
      <c r="BS7" s="37">
        <v>71.97</v>
      </c>
      <c r="BT7" s="37">
        <v>72.7</v>
      </c>
      <c r="BU7" s="37">
        <v>71.39</v>
      </c>
      <c r="BV7" s="37">
        <v>64.63</v>
      </c>
      <c r="BW7" s="37">
        <v>66.56</v>
      </c>
      <c r="BX7" s="37">
        <v>66.22</v>
      </c>
      <c r="BY7" s="37">
        <v>69.87</v>
      </c>
      <c r="BZ7" s="37">
        <v>74.3</v>
      </c>
      <c r="CA7" s="37">
        <v>75.58</v>
      </c>
      <c r="CB7" s="37">
        <v>323.88</v>
      </c>
      <c r="CC7" s="37">
        <v>257.79000000000002</v>
      </c>
      <c r="CD7" s="37">
        <v>262.72000000000003</v>
      </c>
      <c r="CE7" s="37">
        <v>260.24</v>
      </c>
      <c r="CF7" s="37">
        <v>264.45999999999998</v>
      </c>
      <c r="CG7" s="37">
        <v>245.75</v>
      </c>
      <c r="CH7" s="37">
        <v>244.29</v>
      </c>
      <c r="CI7" s="37">
        <v>246.72</v>
      </c>
      <c r="CJ7" s="37">
        <v>234.96</v>
      </c>
      <c r="CK7" s="37">
        <v>221.81</v>
      </c>
      <c r="CL7" s="37">
        <v>215.23</v>
      </c>
      <c r="CM7" s="37">
        <v>43.37</v>
      </c>
      <c r="CN7" s="37">
        <v>43.64</v>
      </c>
      <c r="CO7" s="37">
        <v>43.97</v>
      </c>
      <c r="CP7" s="37">
        <v>44.84</v>
      </c>
      <c r="CQ7" s="37">
        <v>44.55</v>
      </c>
      <c r="CR7" s="37">
        <v>43.65</v>
      </c>
      <c r="CS7" s="37">
        <v>43.58</v>
      </c>
      <c r="CT7" s="37">
        <v>41.35</v>
      </c>
      <c r="CU7" s="37">
        <v>42.9</v>
      </c>
      <c r="CV7" s="37">
        <v>43.36</v>
      </c>
      <c r="CW7" s="37">
        <v>42.66</v>
      </c>
      <c r="CX7" s="37">
        <v>88.05</v>
      </c>
      <c r="CY7" s="37">
        <v>87.69</v>
      </c>
      <c r="CZ7" s="37">
        <v>88.46</v>
      </c>
      <c r="DA7" s="37">
        <v>85.56</v>
      </c>
      <c r="DB7" s="37">
        <v>86</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伊藤雅浩</cp:lastModifiedBy>
  <cp:lastPrinted>2019-01-22T07:41:50Z</cp:lastPrinted>
  <dcterms:created xsi:type="dcterms:W3CDTF">2018-12-03T09:14:39Z</dcterms:created>
  <dcterms:modified xsi:type="dcterms:W3CDTF">2019-01-22T07:42:52Z</dcterms:modified>
  <cp:category/>
</cp:coreProperties>
</file>