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H29年度決算用\下水\"/>
    </mc:Choice>
  </mc:AlternateContent>
  <workbookProtection workbookAlgorithmName="SHA-512" workbookHashValue="2+QWya+eAjJ81pJErHZDvRnrnXJ/dGzCJHVnY7uodpXGR4d9ztX+Icrj3ag7DuAgroG9j/F8tPKlDd+uugGhPA==" workbookSaltValue="rIkA6+DbtJLYdbbgVqWJ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<sst xmlns="http://schemas.openxmlformats.org/spreadsheetml/2006/main" count="251" uniqueCount="125">
  <si>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</si>
  <si>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</si>
  <si>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</si>
  <si>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</si>
  <si>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</si>
  <si>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</si>
  <si>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</si>
  <si>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</si>
  <si>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</si>
  <si>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</si>
  <si>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</si>
  <si>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</si>
  <si>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</si>
  <si>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</si>
  <si>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</si>
  <si>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</si>
  <si>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</si>
  <si>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</si>
  <si>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</si>
  <si>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</si>
  <si>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</si>
  <si>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</si>
  <si>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</si>
  <si>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</si>
  <si>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</si>
  <si>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</si>
  <si>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</si>
  <si>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</si>
  <si>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</si>
  <si>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</si>
  <si>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</si>
  <si>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</si>
  <si>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</si>
  <si>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</si>
  <si>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</si>
  <si>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</si>
  <si>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</si>
  <si>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</si>
  <si>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</si>
  <si>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</si>
  <si>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</si>
  <si>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</si>
  <si>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</si>
  <si>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</si>
  <si>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</si>
  <si>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</si>
  <si>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</si>
  <si>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</si>
  <si>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</si>
  <si>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</si>
  <si>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</si>
  <si>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</si>
  <si>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</si>
  <si>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</si>
  <si>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</si>
  <si>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</si>
  <si>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</si>
  <si>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</si>
  <si>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</si>
  <si>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</si>
  <si>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</si>
  <si>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</si>
  <si>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</si>
  <si>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</si>
  <si>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</si>
  <si>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</si>
  <si>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</si>
  <si>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</si>
  <si>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</si>
  <si>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</si>
  <si>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</si>
  <si>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</si>
  <si>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</si>
  <si>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</si>
  <si>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</si>
  <si>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</si>
  <si>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</si>
  <si>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</si>
  <si>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</si>
  <si>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</si>
  <si>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</si>
  <si>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</si>
  <si>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</si>
  <si>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</si>
  <si>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</si>
  <si>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</si>
  <si>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</si>
  <si>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</si>
  <si>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</si>
  <si>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</si>
  <si>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</si>
  <si>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</si>
  <si>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</si>
  <si>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</si>
  <si>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</si>
  <si>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</si>
  <si>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</si>
  <si>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</si>
  <si>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</si>
  <si>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</si>
  <si>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</si>
  <si>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</si>
  <si>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</si>
  <si>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</si>
  <si>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</si>
  <si>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</si>
  <si>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</si>
  <si>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</si>
  <si>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</si>
  <si>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</si>
  <si>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</si>
  <si>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</si>
  <si>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</si>
  <si>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</si>
  <si>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</si>
  <si>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</si>
  <si>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</si>
  <si>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</si>
  <si>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</si>
  <si>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</si>
  <si>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</si>
  <si>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</si>
  <si>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老朽化率の上昇に備えて、浄化槽の計画的な維持管理を図ります。</t>
    <rPh sb="0" eb="3">
      <t>ロウキュウカ</t>
    </rPh>
    <rPh sb="3" eb="4">
      <t>リツ</t>
    </rPh>
    <rPh sb="5" eb="7">
      <t>ジョウショウ</t>
    </rPh>
    <rPh sb="8" eb="9">
      <t>ソナ</t>
    </rPh>
    <rPh sb="12" eb="15">
      <t>ジョウカソウ</t>
    </rPh>
    <rPh sb="20" eb="22">
      <t>イジ</t>
    </rPh>
    <rPh sb="22" eb="24">
      <t>カンリ</t>
    </rPh>
    <phoneticPr fontId="4"/>
  </si>
  <si>
    <t>　経営状況は、安定しているが、一般会計からの繰入金に依存しています。個別排水処理事業につきましてはH32からの地方公営企業法適用により今後の方針を検討する必要があります。
　</t>
    <rPh sb="34" eb="36">
      <t>コベツ</t>
    </rPh>
    <rPh sb="36" eb="38">
      <t>ハイスイ</t>
    </rPh>
    <rPh sb="38" eb="40">
      <t>ショリ</t>
    </rPh>
    <rPh sb="40" eb="42">
      <t>ジギョウ</t>
    </rPh>
    <rPh sb="55" eb="57">
      <t>チホウ</t>
    </rPh>
    <rPh sb="57" eb="59">
      <t>コウエイ</t>
    </rPh>
    <rPh sb="59" eb="61">
      <t>キギョウ</t>
    </rPh>
    <rPh sb="61" eb="62">
      <t>ホウ</t>
    </rPh>
    <rPh sb="62" eb="64">
      <t>テキヨウ</t>
    </rPh>
    <rPh sb="67" eb="69">
      <t>コンゴ</t>
    </rPh>
    <rPh sb="70" eb="72">
      <t>ホウシン</t>
    </rPh>
    <rPh sb="73" eb="75">
      <t>ケントウ</t>
    </rPh>
    <rPh sb="77" eb="79">
      <t>ヒツヨウ</t>
    </rPh>
    <phoneticPr fontId="4"/>
  </si>
  <si>
    <t xml:space="preserve">●収益的収支比率、企業債残高対事業規模比率
　『収益的収支比率』について、主に下水道料金の定額制廃止に向けた費用の増加により低下しました。H30にはこの投資効果により比率は上向くものと予想されます。今後は、処理区域内人口の低下など経営環境が厳しくなる中、H32の地方公営企業法適用に向けて準備を進め、経営基盤強化を図り、改善に努めます。
　『企業債残高対事業規模比率』については、一般会計からの繰入金により企業債を全額償還したため比率が0％となりました。
●経費回収率
　定額制廃止に向けた準備費用の増加によりH29は低下しました。戦略的な投資は行いつつ、経費削減なども含めて改善に努めます。
●汚水処理原価
　H27以外は類似団体平均より下回っています。上記と同様の理由により汚水処理原価が低下しました。今後も引き続き合併処理浄化槽の維持管理に係る経費削減に努めていきます。
●施設利用率　
　過去５年間、類似団体平均値を下回っています。処理区域内人口も減少する中、構造的に低い利用率で推移していくことが見込まれます。
●水洗化率
　水洗便所設置済人口より処理区域内人口の減少割合が多く水洗化率は向上しましたが、人口減少が進み、経営基盤は悪化しています。水洗化促進により改善を図ります。
</t>
    <rPh sb="39" eb="42">
      <t>ゲスイドウ</t>
    </rPh>
    <rPh sb="42" eb="44">
      <t>リョウキン</t>
    </rPh>
    <rPh sb="62" eb="64">
      <t>テイカ</t>
    </rPh>
    <rPh sb="99" eb="101">
      <t>コンゴ</t>
    </rPh>
    <rPh sb="103" eb="105">
      <t>ショリ</t>
    </rPh>
    <rPh sb="105" eb="108">
      <t>クイキナイ</t>
    </rPh>
    <rPh sb="108" eb="110">
      <t>ジンコウ</t>
    </rPh>
    <rPh sb="111" eb="113">
      <t>テイカ</t>
    </rPh>
    <rPh sb="115" eb="117">
      <t>ケイエイ</t>
    </rPh>
    <rPh sb="117" eb="119">
      <t>カンキョウ</t>
    </rPh>
    <rPh sb="120" eb="121">
      <t>キビ</t>
    </rPh>
    <rPh sb="125" eb="126">
      <t>ナカ</t>
    </rPh>
    <rPh sb="144" eb="146">
      <t>ジュンビ</t>
    </rPh>
    <rPh sb="147" eb="148">
      <t>スス</t>
    </rPh>
    <rPh sb="150" eb="152">
      <t>ケイエイ</t>
    </rPh>
    <rPh sb="152" eb="154">
      <t>キバン</t>
    </rPh>
    <rPh sb="154" eb="156">
      <t>キョウカ</t>
    </rPh>
    <rPh sb="157" eb="158">
      <t>ハカ</t>
    </rPh>
    <rPh sb="171" eb="173">
      <t>キギョウ</t>
    </rPh>
    <rPh sb="190" eb="192">
      <t>イッパン</t>
    </rPh>
    <rPh sb="192" eb="194">
      <t>カイケイ</t>
    </rPh>
    <rPh sb="197" eb="199">
      <t>クリイレ</t>
    </rPh>
    <rPh sb="199" eb="200">
      <t>キン</t>
    </rPh>
    <rPh sb="203" eb="205">
      <t>キギョウ</t>
    </rPh>
    <rPh sb="205" eb="206">
      <t>サイ</t>
    </rPh>
    <rPh sb="207" eb="209">
      <t>ゼンガク</t>
    </rPh>
    <rPh sb="209" eb="211">
      <t>ショウカン</t>
    </rPh>
    <rPh sb="215" eb="217">
      <t>ヒリツ</t>
    </rPh>
    <rPh sb="236" eb="239">
      <t>テイガクセイ</t>
    </rPh>
    <rPh sb="239" eb="241">
      <t>ハイシ</t>
    </rPh>
    <rPh sb="242" eb="243">
      <t>ム</t>
    </rPh>
    <rPh sb="245" eb="247">
      <t>ジュンビ</t>
    </rPh>
    <rPh sb="247" eb="249">
      <t>ヒヨウ</t>
    </rPh>
    <rPh sb="250" eb="252">
      <t>ゾウカ</t>
    </rPh>
    <rPh sb="259" eb="261">
      <t>テイカ</t>
    </rPh>
    <rPh sb="266" eb="269">
      <t>センリャクテキ</t>
    </rPh>
    <rPh sb="270" eb="272">
      <t>トウシ</t>
    </rPh>
    <rPh sb="273" eb="274">
      <t>オコナ</t>
    </rPh>
    <rPh sb="285" eb="286">
      <t>フク</t>
    </rPh>
    <rPh sb="309" eb="311">
      <t>イガイ</t>
    </rPh>
    <rPh sb="320" eb="321">
      <t>シタ</t>
    </rPh>
    <rPh sb="339" eb="341">
      <t>オスイ</t>
    </rPh>
    <rPh sb="341" eb="343">
      <t>ショリ</t>
    </rPh>
    <rPh sb="346" eb="348">
      <t>テイカ</t>
    </rPh>
    <rPh sb="356" eb="357">
      <t>ヒ</t>
    </rPh>
    <rPh sb="358" eb="359">
      <t>ツヅ</t>
    </rPh>
    <rPh sb="360" eb="362">
      <t>ガッペイ</t>
    </rPh>
    <rPh sb="362" eb="364">
      <t>ショリ</t>
    </rPh>
    <rPh sb="364" eb="367">
      <t>ジョウカソウ</t>
    </rPh>
    <rPh sb="368" eb="370">
      <t>イジ</t>
    </rPh>
    <rPh sb="370" eb="372">
      <t>カンリ</t>
    </rPh>
    <rPh sb="373" eb="374">
      <t>カカ</t>
    </rPh>
    <rPh sb="420" eb="422">
      <t>ショリ</t>
    </rPh>
    <rPh sb="422" eb="425">
      <t>クイキナイ</t>
    </rPh>
    <rPh sb="425" eb="427">
      <t>ジンコウ</t>
    </rPh>
    <rPh sb="428" eb="430">
      <t>ゲンショウ</t>
    </rPh>
    <rPh sb="432" eb="433">
      <t>ナカ</t>
    </rPh>
    <rPh sb="434" eb="437">
      <t>コウゾウテキ</t>
    </rPh>
    <rPh sb="438" eb="439">
      <t>ヒク</t>
    </rPh>
    <rPh sb="440" eb="442">
      <t>リヨウ</t>
    </rPh>
    <rPh sb="442" eb="443">
      <t>リツ</t>
    </rPh>
    <rPh sb="444" eb="446">
      <t>スイイ</t>
    </rPh>
    <rPh sb="453" eb="45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</si>
</sst>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52-45AD-B9F9-31D466098B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52-45AD-B9F9-31D466098B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c:v>
                </c:pt>
                <c:pt idx="1">
                  <c:v>50.86</c:v>
                </c:pt>
                <c:pt idx="2">
                  <c:v>50</c:v>
                </c:pt>
                <c:pt idx="3">
                  <c:v>51.72</c:v>
                </c:pt>
                <c:pt idx="4">
                  <c:v>50</c:v>
                </c:pt>
              </c:numCache>
            </c:numRef>
          </c:val>
          <c:extLst>
            <c:ext xmlns:c16="http://schemas.microsoft.com/office/drawing/2014/chart" uri="{C3380CC4-5D6E-409C-BE32-E72D297353CC}">
              <c16:uniqueId val="{00000000-88BF-4D86-BC20-EBE9CA261E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54.14</c:v>
                </c:pt>
                <c:pt idx="3">
                  <c:v>132.99</c:v>
                </c:pt>
                <c:pt idx="4">
                  <c:v>51.71</c:v>
                </c:pt>
              </c:numCache>
            </c:numRef>
          </c:val>
          <c:smooth val="0"/>
          <c:extLst>
            <c:ext xmlns:c16="http://schemas.microsoft.com/office/drawing/2014/chart" uri="{C3380CC4-5D6E-409C-BE32-E72D297353CC}">
              <c16:uniqueId val="{00000001-88BF-4D86-BC20-EBE9CA261E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94.02</c:v>
                </c:pt>
                <c:pt idx="1">
                  <c:v>83.91</c:v>
                </c:pt>
                <c:pt idx="2">
                  <c:v>83.91</c:v>
                </c:pt>
                <c:pt idx="3">
                  <c:v>83.91</c:v>
                </c:pt>
                <c:pt idx="4">
                  <c:v>87.95</c:v>
                </c:pt>
              </c:numCache>
            </c:numRef>
          </c:val>
          <c:extLst>
            <c:ext xmlns:c16="http://schemas.microsoft.com/office/drawing/2014/chart" uri="{C3380CC4-5D6E-409C-BE32-E72D297353CC}">
              <c16:uniqueId val="{00000000-1E2D-459A-B067-E6AFD1200D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84.69</c:v>
                </c:pt>
                <c:pt idx="3">
                  <c:v>82.94</c:v>
                </c:pt>
                <c:pt idx="4">
                  <c:v>82.91</c:v>
                </c:pt>
              </c:numCache>
            </c:numRef>
          </c:val>
          <c:smooth val="0"/>
          <c:extLst>
            <c:ext xmlns:c16="http://schemas.microsoft.com/office/drawing/2014/chart" uri="{C3380CC4-5D6E-409C-BE32-E72D297353CC}">
              <c16:uniqueId val="{00000001-1E2D-459A-B067-E6AFD1200D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78.25</c:v>
                </c:pt>
                <c:pt idx="1">
                  <c:v>77.430000000000007</c:v>
                </c:pt>
                <c:pt idx="2">
                  <c:v>62.14</c:v>
                </c:pt>
                <c:pt idx="3">
                  <c:v>79.05</c:v>
                </c:pt>
                <c:pt idx="4">
                  <c:v>73.02</c:v>
                </c:pt>
              </c:numCache>
            </c:numRef>
          </c:val>
          <c:extLst>
            <c:ext xmlns:c16="http://schemas.microsoft.com/office/drawing/2014/chart" uri="{C3380CC4-5D6E-409C-BE32-E72D297353CC}">
              <c16:uniqueId val="{00000000-F5B2-40C8-A643-0285CDF6EA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B2-40C8-A643-0285CDF6EA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3-4509-93F6-B7655E3EF4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3-4509-93F6-B7655E3EF4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E-4E7E-B311-0CAAC6204F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E-4E7E-B311-0CAAC6204F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A-4014-B059-A406D89D4F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A-4014-B059-A406D89D4F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8-420C-9ACA-4D8020F0EF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8-420C-9ACA-4D8020F0EF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469.33</c:v>
                </c:pt>
                <c:pt idx="3">
                  <c:v>0</c:v>
                </c:pt>
                <c:pt idx="4">
                  <c:v>0</c:v>
                </c:pt>
              </c:numCache>
            </c:numRef>
          </c:val>
          <c:extLst>
            <c:ext xmlns:c16="http://schemas.microsoft.com/office/drawing/2014/chart" uri="{C3380CC4-5D6E-409C-BE32-E72D297353CC}">
              <c16:uniqueId val="{00000000-2166-4ADF-BB94-62AF13C942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663.76</c:v>
                </c:pt>
                <c:pt idx="3">
                  <c:v>566.35</c:v>
                </c:pt>
                <c:pt idx="4">
                  <c:v>888.8</c:v>
                </c:pt>
              </c:numCache>
            </c:numRef>
          </c:val>
          <c:smooth val="0"/>
          <c:extLst>
            <c:ext xmlns:c16="http://schemas.microsoft.com/office/drawing/2014/chart" uri="{C3380CC4-5D6E-409C-BE32-E72D297353CC}">
              <c16:uniqueId val="{00000001-2166-4ADF-BB94-62AF13C942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84.93</c:v>
                </c:pt>
                <c:pt idx="1">
                  <c:v>83.73</c:v>
                </c:pt>
                <c:pt idx="2">
                  <c:v>67.03</c:v>
                </c:pt>
                <c:pt idx="3">
                  <c:v>87.64</c:v>
                </c:pt>
                <c:pt idx="4">
                  <c:v>77.22</c:v>
                </c:pt>
              </c:numCache>
            </c:numRef>
          </c:val>
          <c:extLst>
            <c:ext xmlns:c16="http://schemas.microsoft.com/office/drawing/2014/chart" uri="{C3380CC4-5D6E-409C-BE32-E72D297353CC}">
              <c16:uniqueId val="{00000000-42F0-4229-97D9-624964A12D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53.76</c:v>
                </c:pt>
                <c:pt idx="3">
                  <c:v>52.27</c:v>
                </c:pt>
                <c:pt idx="4">
                  <c:v>52.55</c:v>
                </c:pt>
              </c:numCache>
            </c:numRef>
          </c:val>
          <c:smooth val="0"/>
          <c:extLst>
            <c:ext xmlns:c16="http://schemas.microsoft.com/office/drawing/2014/chart" uri="{C3380CC4-5D6E-409C-BE32-E72D297353CC}">
              <c16:uniqueId val="{00000001-42F0-4229-97D9-624964A12D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222.42</c:v>
                </c:pt>
                <c:pt idx="1">
                  <c:v>225.94</c:v>
                </c:pt>
                <c:pt idx="2">
                  <c:v>279.57</c:v>
                </c:pt>
                <c:pt idx="3">
                  <c:v>213.28</c:v>
                </c:pt>
                <c:pt idx="4">
                  <c:v>246.55</c:v>
                </c:pt>
              </c:numCache>
            </c:numRef>
          </c:val>
          <c:extLst>
            <c:ext xmlns:c16="http://schemas.microsoft.com/office/drawing/2014/chart" uri="{C3380CC4-5D6E-409C-BE32-E72D297353CC}">
              <c16:uniqueId val="{00000000-A68D-42EB-A194-EB73CED974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275.25</c:v>
                </c:pt>
                <c:pt idx="3">
                  <c:v>291.01</c:v>
                </c:pt>
                <c:pt idx="4">
                  <c:v>292.45</c:v>
                </c:pt>
              </c:numCache>
            </c:numRef>
          </c:val>
          <c:smooth val="0"/>
          <c:extLst>
            <c:ext xmlns:c16="http://schemas.microsoft.com/office/drawing/2014/chart" uri="{C3380CC4-5D6E-409C-BE32-E72D297353CC}">
              <c16:uniqueId val="{00000001-A68D-42EB-A194-EB73CED974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4" zoomScale="85" zoomScaleNormal="85" workbookViewId="0">
      <selection activeCell="BC12" sqref="B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岐阜県　中津川市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79633</v>
      </c>
      <c r="AM8" s="49"/>
      <c r="AN8" s="49"/>
      <c r="AO8" s="49"/>
      <c r="AP8" s="49"/>
      <c r="AQ8" s="49"/>
      <c r="AR8" s="49"/>
      <c r="AS8" s="49"/>
      <c r="AT8" s="44">
        <f>データ!T6</f>
        <v>676.45</v>
      </c>
      <c r="AU8" s="44"/>
      <c r="AV8" s="44"/>
      <c r="AW8" s="44"/>
      <c r="AX8" s="44"/>
      <c r="AY8" s="44"/>
      <c r="AZ8" s="44"/>
      <c r="BA8" s="44"/>
      <c r="BB8" s="44">
        <f>データ!U6</f>
        <v>117.72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0.31</v>
      </c>
      <c r="Q10" s="44"/>
      <c r="R10" s="44"/>
      <c r="S10" s="44"/>
      <c r="T10" s="44"/>
      <c r="U10" s="44"/>
      <c r="V10" s="44"/>
      <c r="W10" s="44">
        <f>データ!Q6</f>
        <v>100</v>
      </c>
      <c r="X10" s="44"/>
      <c r="Y10" s="44"/>
      <c r="Z10" s="44"/>
      <c r="AA10" s="44"/>
      <c r="AB10" s="44"/>
      <c r="AC10" s="44"/>
      <c r="AD10" s="49">
        <f>データ!R6</f>
        <v>3672</v>
      </c>
      <c r="AE10" s="49"/>
      <c r="AF10" s="49"/>
      <c r="AG10" s="49"/>
      <c r="AH10" s="49"/>
      <c r="AI10" s="49"/>
      <c r="AJ10" s="49"/>
      <c r="AK10" s="2"/>
      <c r="AL10" s="49">
        <f>データ!V6</f>
        <v>249</v>
      </c>
      <c r="AM10" s="49"/>
      <c r="AN10" s="49"/>
      <c r="AO10" s="49"/>
      <c r="AP10" s="49"/>
      <c r="AQ10" s="49"/>
      <c r="AR10" s="49"/>
      <c r="AS10" s="49"/>
      <c r="AT10" s="44">
        <f>データ!W6</f>
        <v>0.05</v>
      </c>
      <c r="AU10" s="44"/>
      <c r="AV10" s="44"/>
      <c r="AW10" s="44"/>
      <c r="AX10" s="44"/>
      <c r="AY10" s="44"/>
      <c r="AZ10" s="44"/>
      <c r="BA10" s="44"/>
      <c r="BB10" s="44">
        <f>データ!X6</f>
        <v>4980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MGH2iV8TvrSNa0rkvAaZoRDd4jR2JRpyVxGMSktzSTuMoCuY0nkeRgP811E8hnXe6U+R36N8A2McVd6pc15nig==" saltValue="pGELRwlK5uW0hoWAyy8QG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212067</v>
      </c>
      <c r="D6" s="32">
        <f t="shared" si="3"/>
        <v>47</v>
      </c>
      <c r="E6" s="32">
        <f t="shared" si="3"/>
        <v>18</v>
      </c>
      <c r="F6" s="32">
        <f t="shared" si="3"/>
        <v>1</v>
      </c>
      <c r="G6" s="32">
        <f t="shared" si="3"/>
        <v>0</v>
      </c>
      <c r="H6" s="32" t="str">
        <f t="shared" si="3"/>
        <v>岐阜県　中津川市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0.31</v>
      </c>
      <c r="Q6" s="33">
        <f t="shared" si="3"/>
        <v>100</v>
      </c>
      <c r="R6" s="33">
        <f t="shared" si="3"/>
        <v>3672</v>
      </c>
      <c r="S6" s="33">
        <f t="shared" si="3"/>
        <v>79633</v>
      </c>
      <c r="T6" s="33">
        <f t="shared" si="3"/>
        <v>676.45</v>
      </c>
      <c r="U6" s="33">
        <f t="shared" si="3"/>
        <v>117.72</v>
      </c>
      <c r="V6" s="33">
        <f t="shared" si="3"/>
        <v>249</v>
      </c>
      <c r="W6" s="33">
        <f t="shared" si="3"/>
        <v>0.05</v>
      </c>
      <c r="X6" s="33">
        <f t="shared" si="3"/>
        <v>4980</v>
      </c>
      <c r="Y6" s="34">
        <f>IF(Y7="",NA(),Y7)</f>
        <v>78.25</v>
      </c>
      <c r="Z6" s="34">
        <f t="shared" ref="Z6:AH6" si="4">IF(Z7="",NA(),Z7)</f>
        <v>77.430000000000007</v>
      </c>
      <c r="AA6" s="34">
        <f t="shared" si="4"/>
        <v>62.14</v>
      </c>
      <c r="AB6" s="34">
        <f t="shared" si="4"/>
        <v>79.05</v>
      </c>
      <c r="AC6" s="34">
        <f t="shared" si="4"/>
        <v>73.02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469.33</v>
      </c>
      <c r="BI6" s="33">
        <f t="shared" si="7"/>
        <v>0</v>
      </c>
      <c r="BJ6" s="33">
        <f t="shared" si="7"/>
        <v>0</v>
      </c>
      <c r="BK6" s="34">
        <f t="shared" si="7"/>
        <v>803.29</v>
      </c>
      <c r="BL6" s="34">
        <f t="shared" si="7"/>
        <v>760.12</v>
      </c>
      <c r="BM6" s="34">
        <f t="shared" si="7"/>
        <v>663.76</v>
      </c>
      <c r="BN6" s="34">
        <f t="shared" si="7"/>
        <v>566.35</v>
      </c>
      <c r="BO6" s="34">
        <f t="shared" si="7"/>
        <v>888.8</v>
      </c>
      <c r="BP6" s="33" t="str">
        <f>IF(BP7="","",IF(BP7="-","【-】","【"&amp;SUBSTITUTE(TEXT(BP7,"#,##0.00"),"-","△")&amp;"】"))</f>
        <v>【878.58】</v>
      </c>
      <c r="BQ6" s="34">
        <f>IF(BQ7="",NA(),BQ7)</f>
        <v>84.93</v>
      </c>
      <c r="BR6" s="34">
        <f t="shared" ref="BR6:BZ6" si="8">IF(BR7="",NA(),BR7)</f>
        <v>83.73</v>
      </c>
      <c r="BS6" s="34">
        <f t="shared" si="8"/>
        <v>67.03</v>
      </c>
      <c r="BT6" s="34">
        <f t="shared" si="8"/>
        <v>87.64</v>
      </c>
      <c r="BU6" s="34">
        <f t="shared" si="8"/>
        <v>77.22</v>
      </c>
      <c r="BV6" s="34">
        <f t="shared" si="8"/>
        <v>56.63</v>
      </c>
      <c r="BW6" s="34">
        <f t="shared" si="8"/>
        <v>50.17</v>
      </c>
      <c r="BX6" s="34">
        <f t="shared" si="8"/>
        <v>53.76</v>
      </c>
      <c r="BY6" s="34">
        <f t="shared" si="8"/>
        <v>52.27</v>
      </c>
      <c r="BZ6" s="34">
        <f t="shared" si="8"/>
        <v>52.55</v>
      </c>
      <c r="CA6" s="33" t="str">
        <f>IF(CA7="","",IF(CA7="-","【-】","【"&amp;SUBSTITUTE(TEXT(CA7,"#,##0.00"),"-","△")&amp;"】"))</f>
        <v>【52.62】</v>
      </c>
      <c r="CB6" s="34">
        <f>IF(CB7="",NA(),CB7)</f>
        <v>222.42</v>
      </c>
      <c r="CC6" s="34">
        <f t="shared" ref="CC6:CK6" si="9">IF(CC7="",NA(),CC7)</f>
        <v>225.94</v>
      </c>
      <c r="CD6" s="34">
        <f t="shared" si="9"/>
        <v>279.57</v>
      </c>
      <c r="CE6" s="34">
        <f t="shared" si="9"/>
        <v>213.28</v>
      </c>
      <c r="CF6" s="34">
        <f t="shared" si="9"/>
        <v>246.55</v>
      </c>
      <c r="CG6" s="34">
        <f t="shared" si="9"/>
        <v>272.66000000000003</v>
      </c>
      <c r="CH6" s="34">
        <f t="shared" si="9"/>
        <v>329.08</v>
      </c>
      <c r="CI6" s="34">
        <f t="shared" si="9"/>
        <v>275.25</v>
      </c>
      <c r="CJ6" s="34">
        <f t="shared" si="9"/>
        <v>291.01</v>
      </c>
      <c r="CK6" s="34">
        <f t="shared" si="9"/>
        <v>292.45</v>
      </c>
      <c r="CL6" s="33" t="str">
        <f>IF(CL7="","",IF(CL7="-","【-】","【"&amp;SUBSTITUTE(TEXT(CL7,"#,##0.00"),"-","△")&amp;"】"))</f>
        <v>【296.38】</v>
      </c>
      <c r="CM6" s="34">
        <f>IF(CM7="",NA(),CM7)</f>
        <v>50</v>
      </c>
      <c r="CN6" s="34">
        <f t="shared" ref="CN6:CV6" si="10">IF(CN7="",NA(),CN7)</f>
        <v>50.86</v>
      </c>
      <c r="CO6" s="34">
        <f t="shared" si="10"/>
        <v>50</v>
      </c>
      <c r="CP6" s="34">
        <f t="shared" si="10"/>
        <v>51.72</v>
      </c>
      <c r="CQ6" s="34">
        <f t="shared" si="10"/>
        <v>50</v>
      </c>
      <c r="CR6" s="34">
        <f t="shared" si="10"/>
        <v>58.82</v>
      </c>
      <c r="CS6" s="34">
        <f t="shared" si="10"/>
        <v>51.54</v>
      </c>
      <c r="CT6" s="34">
        <f t="shared" si="10"/>
        <v>54.14</v>
      </c>
      <c r="CU6" s="34">
        <f t="shared" si="10"/>
        <v>132.99</v>
      </c>
      <c r="CV6" s="34">
        <f t="shared" si="10"/>
        <v>51.71</v>
      </c>
      <c r="CW6" s="33" t="str">
        <f>IF(CW7="","",IF(CW7="-","【-】","【"&amp;SUBSTITUTE(TEXT(CW7,"#,##0.00"),"-","△")&amp;"】"))</f>
        <v>【51.55】</v>
      </c>
      <c r="CX6" s="34">
        <f>IF(CX7="",NA(),CX7)</f>
        <v>94.02</v>
      </c>
      <c r="CY6" s="34">
        <f t="shared" ref="CY6:DG6" si="11">IF(CY7="",NA(),CY7)</f>
        <v>83.91</v>
      </c>
      <c r="CZ6" s="34">
        <f t="shared" si="11"/>
        <v>83.91</v>
      </c>
      <c r="DA6" s="34">
        <f t="shared" si="11"/>
        <v>83.91</v>
      </c>
      <c r="DB6" s="34">
        <f t="shared" si="11"/>
        <v>87.95</v>
      </c>
      <c r="DC6" s="34">
        <f t="shared" si="11"/>
        <v>71.760000000000005</v>
      </c>
      <c r="DD6" s="34">
        <f t="shared" si="11"/>
        <v>71.599999999999994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212067</v>
      </c>
      <c r="D7" s="36">
        <v>47</v>
      </c>
      <c r="E7" s="36">
        <v>18</v>
      </c>
      <c r="F7" s="36">
        <v>1</v>
      </c>
      <c r="G7" s="36">
        <v>0</v>
      </c>
      <c r="H7" s="36" t="s">
        <v>109</v>
      </c>
      <c r="I7" s="36" t="s">
        <v>110</v>
      </c>
      <c r="J7" s="36" t="s">
        <v>111</v>
      </c>
      <c r="K7" s="36" t="s">
        <v>112</v>
      </c>
      <c r="L7" s="36" t="s">
        <v>113</v>
      </c>
      <c r="M7" s="36" t="s">
        <v>114</v>
      </c>
      <c r="N7" s="37" t="s">
        <v>115</v>
      </c>
      <c r="O7" s="37" t="s">
        <v>116</v>
      </c>
      <c r="P7" s="37">
        <v>0.31</v>
      </c>
      <c r="Q7" s="37">
        <v>100</v>
      </c>
      <c r="R7" s="37">
        <v>3672</v>
      </c>
      <c r="S7" s="37">
        <v>79633</v>
      </c>
      <c r="T7" s="37">
        <v>676.45</v>
      </c>
      <c r="U7" s="37">
        <v>117.72</v>
      </c>
      <c r="V7" s="37">
        <v>249</v>
      </c>
      <c r="W7" s="37">
        <v>0.05</v>
      </c>
      <c r="X7" s="37">
        <v>4980</v>
      </c>
      <c r="Y7" s="37">
        <v>78.25</v>
      </c>
      <c r="Z7" s="37">
        <v>77.430000000000007</v>
      </c>
      <c r="AA7" s="37">
        <v>62.14</v>
      </c>
      <c r="AB7" s="37">
        <v>79.05</v>
      </c>
      <c r="AC7" s="37">
        <v>73.02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469.33</v>
      </c>
      <c r="BI7" s="37">
        <v>0</v>
      </c>
      <c r="BJ7" s="37">
        <v>0</v>
      </c>
      <c r="BK7" s="37">
        <v>803.29</v>
      </c>
      <c r="BL7" s="37">
        <v>760.12</v>
      </c>
      <c r="BM7" s="37">
        <v>663.76</v>
      </c>
      <c r="BN7" s="37">
        <v>566.35</v>
      </c>
      <c r="BO7" s="37">
        <v>888.8</v>
      </c>
      <c r="BP7" s="37">
        <v>878.58</v>
      </c>
      <c r="BQ7" s="37">
        <v>84.93</v>
      </c>
      <c r="BR7" s="37">
        <v>83.73</v>
      </c>
      <c r="BS7" s="37">
        <v>67.03</v>
      </c>
      <c r="BT7" s="37">
        <v>87.64</v>
      </c>
      <c r="BU7" s="37">
        <v>77.22</v>
      </c>
      <c r="BV7" s="37">
        <v>56.63</v>
      </c>
      <c r="BW7" s="37">
        <v>50.17</v>
      </c>
      <c r="BX7" s="37">
        <v>53.76</v>
      </c>
      <c r="BY7" s="37">
        <v>52.27</v>
      </c>
      <c r="BZ7" s="37">
        <v>52.55</v>
      </c>
      <c r="CA7" s="37">
        <v>52.62</v>
      </c>
      <c r="CB7" s="37">
        <v>222.42</v>
      </c>
      <c r="CC7" s="37">
        <v>225.94</v>
      </c>
      <c r="CD7" s="37">
        <v>279.57</v>
      </c>
      <c r="CE7" s="37">
        <v>213.28</v>
      </c>
      <c r="CF7" s="37">
        <v>246.55</v>
      </c>
      <c r="CG7" s="37">
        <v>272.66000000000003</v>
      </c>
      <c r="CH7" s="37">
        <v>329.08</v>
      </c>
      <c r="CI7" s="37">
        <v>275.25</v>
      </c>
      <c r="CJ7" s="37">
        <v>291.01</v>
      </c>
      <c r="CK7" s="37">
        <v>292.45</v>
      </c>
      <c r="CL7" s="37">
        <v>296.38</v>
      </c>
      <c r="CM7" s="37">
        <v>50</v>
      </c>
      <c r="CN7" s="37">
        <v>50.86</v>
      </c>
      <c r="CO7" s="37">
        <v>50</v>
      </c>
      <c r="CP7" s="37">
        <v>51.72</v>
      </c>
      <c r="CQ7" s="37">
        <v>50</v>
      </c>
      <c r="CR7" s="37">
        <v>58.82</v>
      </c>
      <c r="CS7" s="37">
        <v>51.54</v>
      </c>
      <c r="CT7" s="37">
        <v>54.14</v>
      </c>
      <c r="CU7" s="37">
        <v>132.99</v>
      </c>
      <c r="CV7" s="37">
        <v>51.71</v>
      </c>
      <c r="CW7" s="37">
        <v>51.55</v>
      </c>
      <c r="CX7" s="37">
        <v>94.02</v>
      </c>
      <c r="CY7" s="37">
        <v>83.91</v>
      </c>
      <c r="CZ7" s="37">
        <v>83.91</v>
      </c>
      <c r="DA7" s="37">
        <v>83.91</v>
      </c>
      <c r="DB7" s="37">
        <v>87.95</v>
      </c>
      <c r="DC7" s="37">
        <v>71.760000000000005</v>
      </c>
      <c r="DD7" s="37">
        <v>71.599999999999994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2019-01-22T09:07:46Z</cp:lastPrinted>
  <dcterms:created xsi:type="dcterms:W3CDTF">2018-12-03T09:43:50Z</dcterms:created>
  <dcterms:modified xsi:type="dcterms:W3CDTF">2019-01-25T01:56:07Z</dcterms:modified>
  <cp:category/>
</cp:coreProperties>
</file>